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sdagscuppen" sheetId="1" r:id="rId3"/>
    <sheet state="visible" name="Sheet6" sheetId="2" r:id="rId4"/>
    <sheet state="visible" name="GRAFIK" sheetId="3" r:id="rId5"/>
    <sheet state="visible" name="arbetsblad" sheetId="4" r:id="rId6"/>
  </sheets>
  <definedNames/>
  <calcPr/>
</workbook>
</file>

<file path=xl/sharedStrings.xml><?xml version="1.0" encoding="utf-8"?>
<sst xmlns="http://schemas.openxmlformats.org/spreadsheetml/2006/main" count="230" uniqueCount="139">
  <si>
    <r>
      <rPr/>
      <t>nn</t>
    </r>
    <r>
      <rPr>
        <b/>
        <u/>
      </rPr>
      <t>F</t>
    </r>
    <r>
      <rPr/>
      <t xml:space="preserve"> = Funktionär</t>
    </r>
  </si>
  <si>
    <t>Tisdagsträning 2021</t>
  </si>
  <si>
    <t>R = Resultat ansvarig</t>
  </si>
  <si>
    <t>Discards: 1 per 5 seglingar</t>
  </si>
  <si>
    <t>Start 18:15</t>
  </si>
  <si>
    <t xml:space="preserve">Tidigare Start 17:45			</t>
  </si>
  <si>
    <t>&lt;--- Geijer Pokalen ---&gt;</t>
  </si>
  <si>
    <t>G = Gate   T = Tid - start</t>
  </si>
  <si>
    <t>G</t>
  </si>
  <si>
    <t>T</t>
  </si>
  <si>
    <t>Deltagare =&gt;</t>
  </si>
  <si>
    <t>Medel:</t>
  </si>
  <si>
    <t>Seglare</t>
  </si>
  <si>
    <t>Vår cup</t>
  </si>
  <si>
    <t>Sommar cup</t>
  </si>
  <si>
    <t>Höst cup</t>
  </si>
  <si>
    <t>+</t>
  </si>
  <si>
    <t>YTD</t>
  </si>
  <si>
    <t>RANK</t>
  </si>
  <si>
    <t>KM 2021 
Aug 31</t>
  </si>
  <si>
    <t>Segel nummer</t>
  </si>
  <si>
    <t>Total</t>
  </si>
  <si>
    <t>Nett</t>
  </si>
  <si>
    <t>Deltagande</t>
  </si>
  <si>
    <t>%</t>
  </si>
  <si>
    <t>Verifiering antal strukna seglingar</t>
  </si>
  <si>
    <t>Anders Wennberg</t>
  </si>
  <si>
    <t>25F</t>
  </si>
  <si>
    <t>Ulf Myrin</t>
  </si>
  <si>
    <t>Krister Torssell</t>
  </si>
  <si>
    <t>26F</t>
  </si>
  <si>
    <t>Fredrick Marelius</t>
  </si>
  <si>
    <t>Staffan Persson</t>
  </si>
  <si>
    <t>Olle Bergqvist</t>
  </si>
  <si>
    <t>Mats Karlson</t>
  </si>
  <si>
    <t>Warner Nickerson</t>
  </si>
  <si>
    <t>Claes Elmén</t>
  </si>
  <si>
    <t>Per Ewert</t>
  </si>
  <si>
    <t>Petter Hansson</t>
  </si>
  <si>
    <t>Dag Petré</t>
  </si>
  <si>
    <t>Ann Lorén</t>
  </si>
  <si>
    <t>Emil Hermansson</t>
  </si>
  <si>
    <t>Maura Dewey</t>
  </si>
  <si>
    <t>Lars Bergfeldt</t>
  </si>
  <si>
    <t>Peter Landqvist</t>
  </si>
  <si>
    <t>Mats Göthlin</t>
  </si>
  <si>
    <t>Johan Freye</t>
  </si>
  <si>
    <t>Carl Hagberg</t>
  </si>
  <si>
    <t>Peter Lundström</t>
  </si>
  <si>
    <t>Lars `Lali` Gelin</t>
  </si>
  <si>
    <t>Per Thorin</t>
  </si>
  <si>
    <t>Anders Notander</t>
  </si>
  <si>
    <t>Christoffer Hellman</t>
  </si>
  <si>
    <t>Gustaf Hannar</t>
  </si>
  <si>
    <t>ILCA</t>
  </si>
  <si>
    <t>28F</t>
  </si>
  <si>
    <t>Gunnar Almgren</t>
  </si>
  <si>
    <t>Mårten Wikner</t>
  </si>
  <si>
    <t>Nicklas Svanehav</t>
  </si>
  <si>
    <t>Joakim Bergström</t>
  </si>
  <si>
    <t>Ulrika Mohlin</t>
  </si>
  <si>
    <t>Tomas Olsson</t>
  </si>
  <si>
    <t>Olof Granander</t>
  </si>
  <si>
    <t>33F</t>
  </si>
  <si>
    <t>Ian Elliott</t>
  </si>
  <si>
    <t>Linus Höök</t>
  </si>
  <si>
    <t>L å n e b å t</t>
  </si>
  <si>
    <t>Fredrik ????</t>
  </si>
  <si>
    <t>Anna Lindberg</t>
  </si>
  <si>
    <t>No Name?</t>
  </si>
  <si>
    <t>?????</t>
  </si>
  <si>
    <t>Erik Söderström</t>
  </si>
  <si>
    <t>Yuka Goto</t>
  </si>
  <si>
    <t>Gabriel ????</t>
  </si>
  <si>
    <t>Magnus Gustafsson</t>
  </si>
  <si>
    <t>Magnus ???</t>
  </si>
  <si>
    <t>Joakim Rodebeck</t>
  </si>
  <si>
    <t>Per Geijer</t>
  </si>
  <si>
    <t>Johan Toll</t>
  </si>
  <si>
    <t>Kim Silsving</t>
  </si>
  <si>
    <t>Truls ???</t>
  </si>
  <si>
    <t>Gustaf Hansse</t>
  </si>
  <si>
    <t>Race</t>
  </si>
  <si>
    <t>Average</t>
  </si>
  <si>
    <t>Max</t>
  </si>
  <si>
    <t>starter</t>
  </si>
  <si>
    <t>median</t>
  </si>
  <si>
    <t>#MAX</t>
  </si>
  <si>
    <t>Median</t>
  </si>
  <si>
    <t>HelmName</t>
  </si>
  <si>
    <t>SailNo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</si>
  <si>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</si>
  <si>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</si>
  <si>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</si>
  <si>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</si>
  <si>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</si>
  <si>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</si>
  <si>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</si>
  <si>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</si>
  <si>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</si>
  <si>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</si>
  <si>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</si>
  <si>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</si>
  <si>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</si>
  <si>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</si>
  <si>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</si>
  <si>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</si>
  <si>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</si>
  <si>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</si>
  <si>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</si>
  <si>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</si>
  <si>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</si>
  <si>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</si>
  <si>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</si>
  <si>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</si>
  <si>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</si>
  <si>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Kenneth Höglund [MKS]</t>
  </si>
  <si>
    <t>Per Hansson</t>
  </si>
  <si>
    <t>Birger Törnqvist [MKS]</t>
  </si>
  <si>
    <t>Anders Örtnäs</t>
  </si>
  <si>
    <t>Sven Jorns [MKS]</t>
  </si>
  <si>
    <t>Christoffer Sällfors</t>
  </si>
  <si>
    <t>Bengt Eklund</t>
  </si>
  <si>
    <t>Carla Böhland</t>
  </si>
  <si>
    <t>Per Ringström</t>
  </si>
  <si>
    <t>Stefan Gylleby</t>
  </si>
  <si>
    <t>Johannes Dagerbrant</t>
  </si>
  <si>
    <t>NA</t>
  </si>
  <si>
    <t>Peter `Peppe` Lundqvist</t>
  </si>
  <si>
    <t>Fabian Lenhard</t>
  </si>
  <si>
    <t>Mats Falle</t>
  </si>
  <si>
    <t>Gunnar Bonthelius</t>
  </si>
  <si>
    <t>Tomas Hellström [RYC]</t>
  </si>
  <si>
    <t>Laura Marimon</t>
  </si>
  <si>
    <t>Janne Gruenberg</t>
  </si>
  <si>
    <t>Erik Dahlén</t>
  </si>
  <si>
    <t>Gustaf Lindskog</t>
  </si>
  <si>
    <t>Peter Holm [MKS]</t>
  </si>
  <si>
    <t>Bo Sternå [MKS]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</si>
</sst>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00 000"/>
    <numFmt numFmtId="165" formatCode="mmm&quot; &quot;dd"/>
    <numFmt numFmtId="166" formatCode="m/d/yyyy h:mm:ss"/>
    <numFmt numFmtId="167" formatCode="#,##0.0"/>
    <numFmt numFmtId="168" formatCode="0.0"/>
  </numFmts>
  <fonts count="18">
    <font>
      <sz val="10.0"/>
      <color rgb="FF000000"/>
      <name val="Arial"/>
    </font>
    <font/>
    <font>
      <b/>
      <sz val="12.0"/>
      <color rgb="FF000000"/>
    </font>
    <font>
      <color rgb="FFFFFFFF"/>
    </font>
    <font>
      <b/>
      <sz val="10.0"/>
      <color rgb="FF000000"/>
    </font>
    <font>
      <b/>
      <color rgb="FFFFFFFF"/>
    </font>
    <font>
      <sz val="10.0"/>
      <color rgb="FF000000"/>
    </font>
    <font>
      <sz val="7.0"/>
      <color rgb="FF000000"/>
    </font>
    <font>
      <sz val="8.0"/>
      <color rgb="FF000000"/>
    </font>
    <font>
      <b/>
      <sz val="6.0"/>
      <color rgb="FF000000"/>
    </font>
    <font>
      <b/>
      <sz val="18.0"/>
      <color rgb="FFFFFFFF"/>
    </font>
    <font>
      <color rgb="FF000000"/>
      <name val="Arial"/>
    </font>
    <font>
      <b/>
      <sz val="8.0"/>
      <color rgb="FF000000"/>
      <name val="&quot;DejaVu Sans&quot;"/>
    </font>
    <font>
      <sz val="12.0"/>
      <color rgb="FF000000"/>
      <name val="&quot;DejaVu Sans&quot;"/>
    </font>
    <font>
      <b/>
      <name val="Arial"/>
    </font>
    <font>
      <name val="Arial"/>
    </font>
    <font>
      <b/>
    </font>
    <font>
      <sz val="8.0"/>
    </font>
  </fonts>
  <fills count="12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FFD966"/>
        <bgColor rgb="FFFFD966"/>
      </patternFill>
    </fill>
    <fill>
      <patternFill patternType="solid">
        <fgColor rgb="FF1155CC"/>
        <bgColor rgb="FF1155CC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E69138"/>
        <bgColor rgb="FFE69138"/>
      </patternFill>
    </fill>
    <fill>
      <patternFill patternType="solid">
        <fgColor rgb="FFFFE599"/>
        <bgColor rgb="FFFFE599"/>
      </patternFill>
    </fill>
  </fills>
  <borders count="1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top style="thin">
        <color rgb="FFFF0000"/>
      </top>
    </border>
    <border>
      <right style="thin">
        <color rgb="FFFF0000"/>
      </right>
      <top style="thin">
        <color rgb="FFFF0000"/>
      </top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FF0000"/>
      </bottom>
    </border>
    <border>
      <right style="thin">
        <color rgb="FFFF0000"/>
      </right>
      <bottom style="thin">
        <color rgb="FFFF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B7B7B7"/>
      </left>
      <right style="thin">
        <color rgb="FFB7B7B7"/>
      </right>
      <top style="thin">
        <color rgb="FFB7B7B7"/>
      </top>
    </border>
    <border>
      <left style="thin">
        <color rgb="FFB7B7B7"/>
      </left>
      <right style="thin">
        <color rgb="FFB7B7B7"/>
      </right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wrapText="1"/>
    </xf>
    <xf borderId="0" fillId="0" fontId="1" numFmtId="164" xfId="0" applyAlignment="1" applyFont="1" applyNumberFormat="1">
      <alignment readingOrder="0" shrinkToFit="0" wrapText="1"/>
    </xf>
    <xf borderId="0" fillId="0" fontId="2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wrapText="1"/>
    </xf>
    <xf borderId="0" fillId="0" fontId="4" numFmtId="0" xfId="0" applyAlignment="1" applyFont="1">
      <alignment horizontal="center" readingOrder="0" shrinkToFit="0" vertical="bottom" wrapText="0"/>
    </xf>
    <xf borderId="1" fillId="2" fontId="4" numFmtId="0" xfId="0" applyAlignment="1" applyBorder="1" applyFill="1" applyFont="1">
      <alignment horizontal="center" readingOrder="0" shrinkToFit="0" vertical="bottom" wrapText="0"/>
    </xf>
    <xf borderId="2" fillId="0" fontId="1" numFmtId="0" xfId="0" applyAlignment="1" applyBorder="1" applyFont="1">
      <alignment shrinkToFit="0" wrapText="1"/>
    </xf>
    <xf borderId="3" fillId="3" fontId="4" numFmtId="0" xfId="0" applyAlignment="1" applyBorder="1" applyFill="1" applyFont="1">
      <alignment horizontal="center" readingOrder="0" shrinkToFit="0" vertical="bottom" wrapText="1"/>
    </xf>
    <xf borderId="3" fillId="0" fontId="1" numFmtId="0" xfId="0" applyAlignment="1" applyBorder="1" applyFont="1">
      <alignment shrinkToFit="0" wrapText="1"/>
    </xf>
    <xf borderId="4" fillId="0" fontId="1" numFmtId="0" xfId="0" applyAlignment="1" applyBorder="1" applyFont="1">
      <alignment shrinkToFit="0" wrapText="1"/>
    </xf>
    <xf borderId="0" fillId="3" fontId="4" numFmtId="0" xfId="0" applyAlignment="1" applyFont="1">
      <alignment horizontal="center" readingOrder="0" shrinkToFit="0" vertical="bottom" wrapText="1"/>
    </xf>
    <xf borderId="0" fillId="4" fontId="5" numFmtId="0" xfId="0" applyAlignment="1" applyFill="1" applyFont="1">
      <alignment horizontal="center" readingOrder="0" shrinkToFit="0" vertical="bottom" wrapText="1"/>
    </xf>
    <xf borderId="0" fillId="0" fontId="6" numFmtId="0" xfId="0" applyAlignment="1" applyFont="1">
      <alignment shrinkToFit="0" vertical="bottom" wrapText="0"/>
    </xf>
    <xf borderId="5" fillId="0" fontId="6" numFmtId="0" xfId="0" applyAlignment="1" applyBorder="1" applyFont="1">
      <alignment shrinkToFit="0" vertical="bottom" wrapText="0"/>
    </xf>
    <xf borderId="6" fillId="5" fontId="7" numFmtId="0" xfId="0" applyAlignment="1" applyBorder="1" applyFill="1" applyFont="1">
      <alignment horizontal="center" readingOrder="0" shrinkToFit="0" vertical="bottom" wrapText="0"/>
    </xf>
    <xf borderId="5" fillId="5" fontId="7" numFmtId="0" xfId="0" applyAlignment="1" applyBorder="1" applyFont="1">
      <alignment horizontal="center" readingOrder="0" shrinkToFit="0" vertical="bottom" wrapText="0"/>
    </xf>
    <xf borderId="7" fillId="5" fontId="7" numFmtId="0" xfId="0" applyAlignment="1" applyBorder="1" applyFont="1">
      <alignment horizontal="center" readingOrder="0" shrinkToFit="0" vertical="bottom" wrapText="0"/>
    </xf>
    <xf borderId="8" fillId="5" fontId="7" numFmtId="0" xfId="0" applyAlignment="1" applyBorder="1" applyFont="1">
      <alignment horizontal="center" readingOrder="0" shrinkToFit="0" vertical="bottom" wrapText="0"/>
    </xf>
    <xf borderId="9" fillId="5" fontId="7" numFmtId="0" xfId="0" applyAlignment="1" applyBorder="1" applyFont="1">
      <alignment horizontal="center" readingOrder="0" shrinkToFit="0" vertical="bottom" wrapText="0"/>
    </xf>
    <xf borderId="0" fillId="5" fontId="7" numFmtId="0" xfId="0" applyAlignment="1" applyFont="1">
      <alignment horizontal="center" readingOrder="0" shrinkToFit="0" vertical="bottom" wrapText="0"/>
    </xf>
    <xf borderId="5" fillId="0" fontId="6" numFmtId="0" xfId="0" applyAlignment="1" applyBorder="1" applyFont="1">
      <alignment horizontal="center" shrinkToFit="0" vertical="bottom" wrapText="0"/>
    </xf>
    <xf borderId="0" fillId="0" fontId="6" numFmtId="0" xfId="0" applyAlignment="1" applyFont="1">
      <alignment shrinkToFit="0" wrapText="1"/>
    </xf>
    <xf borderId="5" fillId="0" fontId="8" numFmtId="0" xfId="0" applyAlignment="1" applyBorder="1" applyFont="1">
      <alignment horizontal="right" readingOrder="0" shrinkToFit="0" vertical="bottom" wrapText="0"/>
    </xf>
    <xf borderId="10" fillId="5" fontId="9" numFmtId="0" xfId="0" applyAlignment="1" applyBorder="1" applyFont="1">
      <alignment horizontal="center" readingOrder="0" shrinkToFit="0" vertical="bottom" wrapText="0"/>
    </xf>
    <xf borderId="10" fillId="6" fontId="9" numFmtId="0" xfId="0" applyAlignment="1" applyBorder="1" applyFill="1" applyFont="1">
      <alignment horizontal="center" readingOrder="0" shrinkToFit="0" vertical="bottom" wrapText="0"/>
    </xf>
    <xf borderId="11" fillId="5" fontId="9" numFmtId="0" xfId="0" applyAlignment="1" applyBorder="1" applyFont="1">
      <alignment horizontal="center" readingOrder="0" shrinkToFit="0" vertical="bottom" wrapText="0"/>
    </xf>
    <xf borderId="5" fillId="7" fontId="6" numFmtId="0" xfId="0" applyAlignment="1" applyBorder="1" applyFill="1" applyFont="1">
      <alignment horizontal="center" readingOrder="0" shrinkToFit="0" vertical="bottom" wrapText="0"/>
    </xf>
    <xf borderId="5" fillId="0" fontId="4" numFmtId="4" xfId="0" applyAlignment="1" applyBorder="1" applyFont="1" applyNumberFormat="1">
      <alignment horizontal="center" shrinkToFit="0" vertical="bottom" wrapText="0"/>
    </xf>
    <xf borderId="12" fillId="0" fontId="6" numFmtId="0" xfId="0" applyAlignment="1" applyBorder="1" applyFont="1">
      <alignment horizontal="right" readingOrder="0" shrinkToFit="0" vertical="bottom" wrapText="0"/>
    </xf>
    <xf borderId="10" fillId="5" fontId="6" numFmtId="0" xfId="0" applyAlignment="1" applyBorder="1" applyFont="1">
      <alignment horizontal="center" shrinkToFit="0" vertical="bottom" wrapText="0"/>
    </xf>
    <xf borderId="11" fillId="5" fontId="6" numFmtId="0" xfId="0" applyAlignment="1" applyBorder="1" applyFont="1">
      <alignment horizontal="center" shrinkToFit="0" vertical="bottom" wrapText="0"/>
    </xf>
    <xf borderId="13" fillId="7" fontId="6" numFmtId="0" xfId="0" applyAlignment="1" applyBorder="1" applyFont="1">
      <alignment horizontal="center" readingOrder="0" shrinkToFit="0" vertical="bottom" wrapText="0"/>
    </xf>
    <xf borderId="12" fillId="0" fontId="1" numFmtId="0" xfId="0" applyAlignment="1" applyBorder="1" applyFont="1">
      <alignment shrinkToFit="0" wrapText="1"/>
    </xf>
    <xf borderId="11" fillId="0" fontId="4" numFmtId="4" xfId="0" applyAlignment="1" applyBorder="1" applyFont="1" applyNumberFormat="1">
      <alignment horizontal="center" shrinkToFit="0" vertical="bottom" wrapText="0"/>
    </xf>
    <xf borderId="14" fillId="0" fontId="6" numFmtId="0" xfId="0" applyAlignment="1" applyBorder="1" applyFont="1">
      <alignment shrinkToFit="0" vertical="bottom" wrapText="0"/>
    </xf>
    <xf borderId="0" fillId="0" fontId="6" numFmtId="0" xfId="0" applyAlignment="1" applyFont="1">
      <alignment horizontal="center" readingOrder="0" shrinkToFit="0" vertical="bottom" wrapText="0"/>
    </xf>
    <xf borderId="0" fillId="0" fontId="6" numFmtId="0" xfId="0" applyAlignment="1" applyFont="1">
      <alignment readingOrder="0" shrinkToFit="0" wrapText="1"/>
    </xf>
    <xf borderId="0" fillId="0" fontId="1" numFmtId="164" xfId="0" applyAlignment="1" applyFont="1" applyNumberFormat="1">
      <alignment horizontal="center" readingOrder="0" shrinkToFit="0" wrapText="1"/>
    </xf>
    <xf borderId="13" fillId="8" fontId="1" numFmtId="0" xfId="0" applyAlignment="1" applyBorder="1" applyFill="1" applyFont="1">
      <alignment horizontal="center" readingOrder="0" shrinkToFit="0" wrapText="1"/>
    </xf>
    <xf borderId="10" fillId="0" fontId="1" numFmtId="0" xfId="0" applyAlignment="1" applyBorder="1" applyFont="1">
      <alignment shrinkToFit="0" wrapText="1"/>
    </xf>
    <xf borderId="13" fillId="9" fontId="1" numFmtId="0" xfId="0" applyAlignment="1" applyBorder="1" applyFill="1" applyFont="1">
      <alignment horizontal="center" readingOrder="0" shrinkToFit="0" wrapText="1"/>
    </xf>
    <xf borderId="13" fillId="10" fontId="1" numFmtId="0" xfId="0" applyAlignment="1" applyBorder="1" applyFill="1" applyFont="1">
      <alignment horizontal="center" readingOrder="0" shrinkToFit="0" wrapText="1"/>
    </xf>
    <xf quotePrefix="1" borderId="0" fillId="10" fontId="1" numFmtId="0" xfId="0" applyAlignment="1" applyFont="1">
      <alignment horizontal="center" readingOrder="0" shrinkToFit="0" wrapText="1"/>
    </xf>
    <xf borderId="0" fillId="0" fontId="6" numFmtId="0" xfId="0" applyAlignment="1" applyFont="1">
      <alignment readingOrder="0" shrinkToFit="0" wrapText="1"/>
    </xf>
    <xf borderId="10" fillId="0" fontId="6" numFmtId="1" xfId="0" applyAlignment="1" applyBorder="1" applyFont="1" applyNumberFormat="1">
      <alignment horizontal="center" shrinkToFit="0" vertical="bottom" wrapText="0"/>
    </xf>
    <xf borderId="11" fillId="0" fontId="6" numFmtId="0" xfId="0" applyAlignment="1" applyBorder="1" applyFont="1">
      <alignment horizontal="center" shrinkToFit="0" vertical="bottom" wrapText="0"/>
    </xf>
    <xf borderId="14" fillId="0" fontId="6" numFmtId="0" xfId="0" applyAlignment="1" applyBorder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textRotation="90" vertical="center" wrapText="1"/>
    </xf>
    <xf borderId="0" fillId="6" fontId="10" numFmtId="0" xfId="0" applyAlignment="1" applyFont="1">
      <alignment horizontal="center" readingOrder="0" shrinkToFit="0" vertical="center" wrapText="1"/>
    </xf>
    <xf borderId="15" fillId="8" fontId="6" numFmtId="165" xfId="0" applyAlignment="1" applyBorder="1" applyFont="1" applyNumberFormat="1">
      <alignment horizontal="center" readingOrder="0" shrinkToFit="0" textRotation="90" vertical="center" wrapText="1"/>
    </xf>
    <xf borderId="15" fillId="6" fontId="6" numFmtId="165" xfId="0" applyAlignment="1" applyBorder="1" applyFont="1" applyNumberFormat="1">
      <alignment horizontal="center" readingOrder="0" shrinkToFit="0" textRotation="90" vertical="center" wrapText="1"/>
    </xf>
    <xf borderId="13" fillId="7" fontId="6" numFmtId="0" xfId="0" applyAlignment="1" applyBorder="1" applyFont="1">
      <alignment horizontal="center" readingOrder="0" shrinkToFit="0" vertical="center" wrapText="1"/>
    </xf>
    <xf borderId="10" fillId="7" fontId="4" numFmtId="0" xfId="0" applyAlignment="1" applyBorder="1" applyFont="1">
      <alignment horizontal="center" readingOrder="0" shrinkToFit="0" vertical="center" wrapText="1"/>
    </xf>
    <xf borderId="11" fillId="0" fontId="6" numFmtId="166" xfId="0" applyAlignment="1" applyBorder="1" applyFont="1" applyNumberFormat="1">
      <alignment horizontal="center" readingOrder="0" shrinkToFit="0" vertical="center" wrapText="1"/>
    </xf>
    <xf borderId="11" fillId="0" fontId="6" numFmtId="0" xfId="0" applyAlignment="1" applyBorder="1" applyFont="1">
      <alignment horizontal="center" readingOrder="0" shrinkToFit="0" vertical="center" wrapText="0"/>
    </xf>
    <xf borderId="0" fillId="0" fontId="6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left" readingOrder="0" shrinkToFit="0" wrapText="1"/>
    </xf>
    <xf borderId="0" fillId="0" fontId="1" numFmtId="0" xfId="0" applyAlignment="1" applyFont="1">
      <alignment horizontal="center" readingOrder="0" shrinkToFit="0" wrapText="1"/>
    </xf>
    <xf borderId="0" fillId="0" fontId="6" numFmtId="0" xfId="0" applyAlignment="1" applyFont="1">
      <alignment horizontal="center" readingOrder="0" shrinkToFit="0" wrapText="1"/>
    </xf>
    <xf borderId="11" fillId="0" fontId="6" numFmtId="9" xfId="0" applyAlignment="1" applyBorder="1" applyFont="1" applyNumberFormat="1">
      <alignment horizontal="center" shrinkToFit="0" vertical="bottom" wrapText="0"/>
    </xf>
    <xf borderId="14" fillId="0" fontId="6" numFmtId="9" xfId="0" applyAlignment="1" applyBorder="1" applyFont="1" applyNumberFormat="1">
      <alignment shrinkToFit="0" vertical="bottom" wrapText="0"/>
    </xf>
    <xf borderId="0" fillId="0" fontId="6" numFmtId="167" xfId="0" applyAlignment="1" applyFont="1" applyNumberFormat="1">
      <alignment shrinkToFit="0" vertical="bottom" wrapText="0"/>
    </xf>
    <xf borderId="0" fillId="0" fontId="6" numFmtId="9" xfId="0" applyAlignment="1" applyFont="1" applyNumberFormat="1">
      <alignment shrinkToFit="0" vertical="bottom" wrapText="0"/>
    </xf>
    <xf borderId="0" fillId="0" fontId="12" numFmtId="0" xfId="0" applyAlignment="1" applyFont="1">
      <alignment horizontal="left" shrinkToFit="0" wrapText="1"/>
    </xf>
    <xf borderId="0" fillId="7" fontId="13" numFmtId="0" xfId="0" applyAlignment="1" applyFont="1">
      <alignment shrinkToFit="0" wrapText="1"/>
    </xf>
    <xf borderId="0" fillId="4" fontId="3" numFmtId="0" xfId="0" applyAlignment="1" applyFont="1">
      <alignment readingOrder="0" shrinkToFit="0" wrapText="1"/>
    </xf>
    <xf borderId="0" fillId="4" fontId="3" numFmtId="0" xfId="0" applyAlignment="1" applyFont="1">
      <alignment horizontal="center" readingOrder="0" shrinkToFit="0" wrapText="1"/>
    </xf>
    <xf borderId="0" fillId="4" fontId="3" numFmtId="0" xfId="0" applyAlignment="1" applyFont="1">
      <alignment horizontal="center" readingOrder="0" shrinkToFit="0" wrapText="1"/>
    </xf>
    <xf borderId="0" fillId="11" fontId="1" numFmtId="0" xfId="0" applyAlignment="1" applyFill="1" applyFont="1">
      <alignment readingOrder="0" shrinkToFit="0" wrapText="1"/>
    </xf>
    <xf borderId="0" fillId="11" fontId="1" numFmtId="0" xfId="0" applyAlignment="1" applyFont="1">
      <alignment horizontal="center" readingOrder="0" shrinkToFit="0" wrapText="1"/>
    </xf>
    <xf borderId="0" fillId="5" fontId="1" numFmtId="0" xfId="0" applyAlignment="1" applyFont="1">
      <alignment horizontal="center" readingOrder="0" shrinkToFit="0" wrapText="1"/>
    </xf>
    <xf borderId="16" fillId="0" fontId="1" numFmtId="0" xfId="0" applyAlignment="1" applyBorder="1" applyFont="1">
      <alignment readingOrder="0" shrinkToFit="0" wrapText="1"/>
    </xf>
    <xf borderId="0" fillId="5" fontId="14" numFmtId="0" xfId="0" applyAlignment="1" applyFont="1">
      <alignment horizontal="center" shrinkToFit="0" vertical="bottom" wrapText="1"/>
    </xf>
    <xf borderId="0" fillId="7" fontId="15" numFmtId="0" xfId="0" applyAlignment="1" applyFont="1">
      <alignment horizontal="center" shrinkToFit="0" vertical="bottom" wrapText="1"/>
    </xf>
    <xf borderId="16" fillId="0" fontId="16" numFmtId="0" xfId="0" applyAlignment="1" applyBorder="1" applyFont="1">
      <alignment horizontal="center" readingOrder="0" shrinkToFit="0" wrapText="1"/>
    </xf>
    <xf borderId="16" fillId="0" fontId="1" numFmtId="0" xfId="0" applyAlignment="1" applyBorder="1" applyFont="1">
      <alignment horizontal="center" readingOrder="0" shrinkToFit="0" wrapText="1"/>
    </xf>
    <xf borderId="0" fillId="0" fontId="15" numFmtId="0" xfId="0" applyAlignment="1" applyFont="1">
      <alignment horizontal="center" shrinkToFit="0" vertical="bottom" wrapText="1"/>
    </xf>
    <xf borderId="16" fillId="5" fontId="16" numFmtId="0" xfId="0" applyAlignment="1" applyBorder="1" applyFont="1">
      <alignment horizontal="center" readingOrder="0" shrinkToFit="0" wrapText="1"/>
    </xf>
    <xf borderId="0" fillId="0" fontId="1" numFmtId="1" xfId="0" applyAlignment="1" applyFont="1" applyNumberForma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1" numFmtId="3" xfId="0" applyAlignment="1" applyFont="1" applyNumberFormat="1">
      <alignment horizontal="center" shrinkToFit="0" wrapText="1"/>
    </xf>
    <xf borderId="0" fillId="0" fontId="1" numFmtId="3" xfId="0" applyAlignment="1" applyFont="1" applyNumberFormat="1">
      <alignment horizontal="center" readingOrder="0" shrinkToFit="0" wrapText="1"/>
    </xf>
    <xf borderId="0" fillId="0" fontId="15" numFmtId="0" xfId="0" applyAlignment="1" applyFont="1">
      <alignment horizontal="right" shrinkToFit="0" vertical="bottom" wrapText="1"/>
    </xf>
    <xf borderId="0" fillId="6" fontId="15" numFmtId="0" xfId="0" applyAlignment="1" applyFont="1">
      <alignment shrinkToFit="0" vertical="bottom" wrapText="1"/>
    </xf>
    <xf borderId="0" fillId="5" fontId="14" numFmtId="0" xfId="0" applyAlignment="1" applyFont="1">
      <alignment horizontal="center" shrinkToFit="0" vertical="bottom" wrapText="1"/>
    </xf>
    <xf borderId="0" fillId="0" fontId="15" numFmtId="0" xfId="0" applyAlignment="1" applyFont="1">
      <alignment horizontal="center" shrinkToFit="0" vertical="bottom" wrapText="1"/>
    </xf>
    <xf borderId="17" fillId="0" fontId="15" numFmtId="0" xfId="0" applyAlignment="1" applyBorder="1" applyFont="1">
      <alignment horizontal="center" readingOrder="0" shrinkToFit="0" vertical="bottom" wrapText="1"/>
    </xf>
    <xf borderId="17" fillId="0" fontId="1" numFmtId="0" xfId="0" applyAlignment="1" applyBorder="1" applyFont="1">
      <alignment readingOrder="0" shrinkToFit="0" wrapText="1"/>
    </xf>
    <xf borderId="17" fillId="5" fontId="14" numFmtId="0" xfId="0" applyAlignment="1" applyBorder="1" applyFont="1">
      <alignment horizontal="center" readingOrder="0" shrinkToFit="0" vertical="bottom" wrapText="1"/>
    </xf>
    <xf borderId="17" fillId="0" fontId="14" numFmtId="0" xfId="0" applyAlignment="1" applyBorder="1" applyFont="1">
      <alignment horizontal="center" readingOrder="0" shrinkToFit="0" vertical="bottom" wrapText="1"/>
    </xf>
    <xf borderId="17" fillId="7" fontId="15" numFmtId="0" xfId="0" applyAlignment="1" applyBorder="1" applyFont="1">
      <alignment horizontal="center" readingOrder="0" shrinkToFit="0" vertical="bottom" wrapText="1"/>
    </xf>
    <xf borderId="18" fillId="0" fontId="1" numFmtId="0" xfId="0" applyAlignment="1" applyBorder="1" applyFont="1">
      <alignment readingOrder="0" shrinkToFit="0" wrapText="1"/>
    </xf>
    <xf borderId="18" fillId="0" fontId="1" numFmtId="0" xfId="0" applyAlignment="1" applyBorder="1" applyFont="1">
      <alignment horizontal="center" readingOrder="0" shrinkToFit="0" wrapText="1"/>
    </xf>
    <xf borderId="18" fillId="6" fontId="1" numFmtId="0" xfId="0" applyAlignment="1" applyBorder="1" applyFont="1">
      <alignment horizontal="center" readingOrder="0" shrinkToFit="0" wrapText="1"/>
    </xf>
    <xf borderId="18" fillId="7" fontId="1" numFmtId="0" xfId="0" applyAlignment="1" applyBorder="1" applyFont="1">
      <alignment horizontal="center" readingOrder="0" shrinkToFit="0" wrapText="1"/>
    </xf>
    <xf borderId="18" fillId="5" fontId="16" numFmtId="0" xfId="0" applyAlignment="1" applyBorder="1" applyFont="1">
      <alignment readingOrder="0" shrinkToFit="0" wrapText="1"/>
    </xf>
    <xf borderId="18" fillId="0" fontId="16" numFmtId="0" xfId="0" applyAlignment="1" applyBorder="1" applyFont="1">
      <alignment horizontal="center" shrinkToFit="0" wrapText="1"/>
    </xf>
    <xf borderId="0" fillId="0" fontId="1" numFmtId="167" xfId="0" applyAlignment="1" applyFont="1" applyNumberFormat="1">
      <alignment horizontal="center" shrinkToFit="0" wrapText="1"/>
    </xf>
    <xf borderId="18" fillId="0" fontId="17" numFmtId="1" xfId="0" applyAlignment="1" applyBorder="1" applyFont="1" applyNumberFormat="1">
      <alignment horizontal="center" shrinkToFit="0" wrapText="1"/>
    </xf>
    <xf borderId="0" fillId="0" fontId="17" numFmtId="1" xfId="0" applyAlignment="1" applyFont="1" applyNumberFormat="1">
      <alignment horizontal="center" shrinkToFit="0" wrapText="1"/>
    </xf>
    <xf borderId="0" fillId="0" fontId="17" numFmtId="3" xfId="0" applyAlignment="1" applyFont="1" applyNumberFormat="1">
      <alignment horizontal="center" shrinkToFit="0" wrapText="1"/>
    </xf>
    <xf borderId="0" fillId="0" fontId="17" numFmtId="168" xfId="0" applyAlignment="1" applyFont="1" applyNumberFormat="1">
      <alignment horizontal="center" shrinkToFit="0" wrapText="1"/>
    </xf>
  </cellXfs>
  <cellStyles count="1">
    <cellStyle xfId="0" name="Normal" builtinId="0"/>
  </cellStyles>
  <dxfs count="1">
    <dxf>
      <font>
        <color rgb="FFFFFFFF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9.0" topLeftCell="D10" activePane="bottomRight" state="frozen"/>
      <selection activeCell="D1" sqref="D1" pane="topRight"/>
      <selection activeCell="A10" sqref="A10" pane="bottomLeft"/>
      <selection activeCell="D10" sqref="D10" pane="bottomRight"/>
    </sheetView>
  </sheetViews>
  <sheetFormatPr customHeight="1" defaultColWidth="17.29" defaultRowHeight="15.75"/>
  <cols>
    <col customWidth="1" min="1" max="1" width="4.71"/>
    <col customWidth="1" min="2" max="2" width="21.29"/>
    <col customWidth="1" min="3" max="3" width="8.57"/>
    <col customWidth="1" min="4" max="14" width="5.86"/>
    <col customWidth="1" min="15" max="28" width="4.57"/>
    <col customWidth="1" min="29" max="29" width="6.71"/>
    <col customWidth="1" min="30" max="30" width="5.0"/>
    <col customWidth="1" min="31" max="31" width="11.29"/>
    <col customWidth="1" min="32" max="33" width="5.86"/>
    <col customWidth="1" min="34" max="34" width="4.86"/>
    <col customWidth="1" min="35" max="35" width="3.43"/>
    <col customWidth="1" min="36" max="37" width="4.71"/>
  </cols>
  <sheetData>
    <row r="1" ht="15.0" customHeight="1">
      <c r="B1" s="1" t="s">
        <v>0</v>
      </c>
      <c r="C1" s="2"/>
      <c r="D1" s="3" t="s">
        <v>1</v>
      </c>
      <c r="AE1" s="4"/>
    </row>
    <row r="2" ht="12.0" customHeight="1">
      <c r="B2" s="1" t="s">
        <v>2</v>
      </c>
      <c r="C2" s="2"/>
      <c r="D2" s="5" t="s">
        <v>3</v>
      </c>
    </row>
    <row r="3" ht="12.0" customHeight="1">
      <c r="C3" s="2"/>
      <c r="D3" s="6" t="s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 t="s">
        <v>5</v>
      </c>
      <c r="Z3" s="9"/>
      <c r="AA3" s="10"/>
      <c r="AB3" s="11"/>
      <c r="AC3" s="12" t="s">
        <v>6</v>
      </c>
    </row>
    <row r="4" ht="12.0" customHeight="1">
      <c r="A4" s="13"/>
      <c r="B4" s="14"/>
      <c r="C4" s="2"/>
      <c r="D4" s="15">
        <v>1.0</v>
      </c>
      <c r="E4" s="16">
        <v>2.0</v>
      </c>
      <c r="F4" s="16">
        <v>3.0</v>
      </c>
      <c r="G4" s="16">
        <v>4.0</v>
      </c>
      <c r="H4" s="16">
        <v>5.0</v>
      </c>
      <c r="I4" s="16">
        <v>6.0</v>
      </c>
      <c r="J4" s="16">
        <v>7.0</v>
      </c>
      <c r="K4" s="16">
        <v>8.0</v>
      </c>
      <c r="L4" s="16">
        <v>9.0</v>
      </c>
      <c r="M4" s="16">
        <v>10.0</v>
      </c>
      <c r="N4" s="16">
        <v>11.0</v>
      </c>
      <c r="O4" s="16">
        <v>12.0</v>
      </c>
      <c r="P4" s="16">
        <v>13.0</v>
      </c>
      <c r="Q4" s="16">
        <v>14.0</v>
      </c>
      <c r="R4" s="16">
        <v>15.0</v>
      </c>
      <c r="S4" s="16">
        <v>16.0</v>
      </c>
      <c r="T4" s="16">
        <v>17.0</v>
      </c>
      <c r="U4" s="16">
        <v>18.0</v>
      </c>
      <c r="V4" s="16">
        <v>19.0</v>
      </c>
      <c r="W4" s="17">
        <v>20.0</v>
      </c>
      <c r="X4" s="18">
        <v>21.0</v>
      </c>
      <c r="Y4" s="18">
        <v>22.0</v>
      </c>
      <c r="Z4" s="18">
        <v>23.0</v>
      </c>
      <c r="AA4" s="19">
        <v>24.0</v>
      </c>
      <c r="AB4" s="20">
        <v>25.0</v>
      </c>
      <c r="AC4" s="21"/>
      <c r="AD4" s="21"/>
      <c r="AE4" s="14"/>
      <c r="AF4" s="14"/>
    </row>
    <row r="5" ht="12.0" customHeight="1">
      <c r="A5" s="22"/>
      <c r="B5" s="23" t="s">
        <v>7</v>
      </c>
      <c r="C5" s="2"/>
      <c r="D5" s="24" t="s">
        <v>8</v>
      </c>
      <c r="E5" s="24" t="s">
        <v>8</v>
      </c>
      <c r="F5" s="24" t="s">
        <v>9</v>
      </c>
      <c r="G5" s="24" t="s">
        <v>8</v>
      </c>
      <c r="H5" s="24" t="s">
        <v>9</v>
      </c>
      <c r="I5" s="24" t="s">
        <v>8</v>
      </c>
      <c r="J5" s="24" t="s">
        <v>9</v>
      </c>
      <c r="K5" s="24" t="s">
        <v>8</v>
      </c>
      <c r="L5" s="24" t="s">
        <v>9</v>
      </c>
      <c r="M5" s="24" t="s">
        <v>9</v>
      </c>
      <c r="N5" s="24" t="s">
        <v>8</v>
      </c>
      <c r="O5" s="24" t="s">
        <v>8</v>
      </c>
      <c r="P5" s="24" t="s">
        <v>8</v>
      </c>
      <c r="Q5" s="24" t="s">
        <v>8</v>
      </c>
      <c r="R5" s="24" t="s">
        <v>8</v>
      </c>
      <c r="S5" s="24" t="s">
        <v>8</v>
      </c>
      <c r="T5" s="24" t="s">
        <v>8</v>
      </c>
      <c r="U5" s="24" t="s">
        <v>8</v>
      </c>
      <c r="V5" s="24" t="s">
        <v>9</v>
      </c>
      <c r="W5" s="24" t="s">
        <v>8</v>
      </c>
      <c r="X5" s="25" t="s">
        <v>9</v>
      </c>
      <c r="Y5" s="24" t="s">
        <v>8</v>
      </c>
      <c r="Z5" s="24" t="s">
        <v>8</v>
      </c>
      <c r="AA5" s="24" t="s">
        <v>8</v>
      </c>
      <c r="AB5" s="26" t="s">
        <v>8</v>
      </c>
      <c r="AC5" s="27"/>
      <c r="AD5" s="27"/>
      <c r="AE5" s="27"/>
      <c r="AF5" s="28"/>
      <c r="AG5" s="13"/>
    </row>
    <row r="6" ht="12.0" customHeight="1">
      <c r="A6" s="22"/>
      <c r="B6" s="29" t="s">
        <v>10</v>
      </c>
      <c r="C6" s="2"/>
      <c r="D6" s="30">
        <f t="shared" ref="D6:AB6" si="1">COUNTA(D10:D68)</f>
        <v>21</v>
      </c>
      <c r="E6" s="31">
        <f t="shared" si="1"/>
        <v>22</v>
      </c>
      <c r="F6" s="31">
        <f t="shared" si="1"/>
        <v>21</v>
      </c>
      <c r="G6" s="31">
        <f t="shared" si="1"/>
        <v>24</v>
      </c>
      <c r="H6" s="31">
        <f t="shared" si="1"/>
        <v>29</v>
      </c>
      <c r="I6" s="31">
        <f t="shared" si="1"/>
        <v>26</v>
      </c>
      <c r="J6" s="31">
        <f t="shared" si="1"/>
        <v>22</v>
      </c>
      <c r="K6" s="31">
        <f t="shared" si="1"/>
        <v>27</v>
      </c>
      <c r="L6" s="31">
        <f t="shared" si="1"/>
        <v>21</v>
      </c>
      <c r="M6" s="31">
        <f t="shared" si="1"/>
        <v>24</v>
      </c>
      <c r="N6" s="31">
        <f t="shared" si="1"/>
        <v>17</v>
      </c>
      <c r="O6" s="31">
        <f t="shared" si="1"/>
        <v>19</v>
      </c>
      <c r="P6" s="31">
        <f t="shared" si="1"/>
        <v>13</v>
      </c>
      <c r="Q6" s="31">
        <f t="shared" si="1"/>
        <v>6</v>
      </c>
      <c r="R6" s="31">
        <f t="shared" si="1"/>
        <v>6</v>
      </c>
      <c r="S6" s="31">
        <f t="shared" si="1"/>
        <v>9</v>
      </c>
      <c r="T6" s="31">
        <f t="shared" si="1"/>
        <v>9</v>
      </c>
      <c r="U6" s="31">
        <f t="shared" si="1"/>
        <v>19</v>
      </c>
      <c r="V6" s="31">
        <f t="shared" si="1"/>
        <v>19</v>
      </c>
      <c r="W6" s="31">
        <f t="shared" si="1"/>
        <v>20</v>
      </c>
      <c r="X6" s="31">
        <f t="shared" si="1"/>
        <v>22</v>
      </c>
      <c r="Y6" s="31">
        <f t="shared" si="1"/>
        <v>20</v>
      </c>
      <c r="Z6" s="31">
        <f t="shared" si="1"/>
        <v>15</v>
      </c>
      <c r="AA6" s="31">
        <f t="shared" si="1"/>
        <v>12</v>
      </c>
      <c r="AB6" s="31">
        <f t="shared" si="1"/>
        <v>17</v>
      </c>
      <c r="AC6" s="32" t="s">
        <v>11</v>
      </c>
      <c r="AD6" s="33"/>
      <c r="AE6" s="33"/>
      <c r="AF6" s="34">
        <f>AVERAGE(D6:AA6)</f>
        <v>18.45833333</v>
      </c>
      <c r="AG6" s="35">
        <f>AVERAGEA(D6:M6)</f>
        <v>23.7</v>
      </c>
    </row>
    <row r="7" ht="12.0" customHeight="1">
      <c r="A7" s="36"/>
      <c r="B7" s="37" t="s">
        <v>12</v>
      </c>
      <c r="C7" s="38"/>
      <c r="D7" s="39" t="s">
        <v>13</v>
      </c>
      <c r="E7" s="33"/>
      <c r="F7" s="33"/>
      <c r="G7" s="33"/>
      <c r="H7" s="33"/>
      <c r="I7" s="33"/>
      <c r="J7" s="33"/>
      <c r="K7" s="40"/>
      <c r="L7" s="41" t="s">
        <v>14</v>
      </c>
      <c r="M7" s="33"/>
      <c r="N7" s="33"/>
      <c r="O7" s="33"/>
      <c r="P7" s="33"/>
      <c r="Q7" s="33"/>
      <c r="R7" s="33"/>
      <c r="S7" s="40"/>
      <c r="T7" s="42" t="s">
        <v>15</v>
      </c>
      <c r="U7" s="33"/>
      <c r="V7" s="33"/>
      <c r="W7" s="33"/>
      <c r="X7" s="33"/>
      <c r="Y7" s="33"/>
      <c r="Z7" s="33"/>
      <c r="AA7" s="40"/>
      <c r="AB7" s="43" t="s">
        <v>16</v>
      </c>
      <c r="AC7" s="44"/>
      <c r="AD7" s="44"/>
      <c r="AE7" s="45"/>
      <c r="AF7" s="46"/>
      <c r="AG7" s="47" t="s">
        <v>17</v>
      </c>
      <c r="AI7" s="13"/>
    </row>
    <row r="8" ht="42.75" customHeight="1">
      <c r="A8" s="48" t="s">
        <v>18</v>
      </c>
      <c r="B8" s="49" t="s">
        <v>19</v>
      </c>
      <c r="C8" s="2" t="s">
        <v>20</v>
      </c>
      <c r="D8" s="50">
        <v>44299.0</v>
      </c>
      <c r="E8" s="50">
        <f t="shared" ref="E8:AB8" si="2">D8+7</f>
        <v>44306</v>
      </c>
      <c r="F8" s="50">
        <f t="shared" si="2"/>
        <v>44313</v>
      </c>
      <c r="G8" s="50">
        <f t="shared" si="2"/>
        <v>44320</v>
      </c>
      <c r="H8" s="50">
        <f t="shared" si="2"/>
        <v>44327</v>
      </c>
      <c r="I8" s="50">
        <f t="shared" si="2"/>
        <v>44334</v>
      </c>
      <c r="J8" s="50">
        <f t="shared" si="2"/>
        <v>44341</v>
      </c>
      <c r="K8" s="50">
        <f t="shared" si="2"/>
        <v>44348</v>
      </c>
      <c r="L8" s="50">
        <f t="shared" si="2"/>
        <v>44355</v>
      </c>
      <c r="M8" s="50">
        <f t="shared" si="2"/>
        <v>44362</v>
      </c>
      <c r="N8" s="50">
        <f t="shared" si="2"/>
        <v>44369</v>
      </c>
      <c r="O8" s="50">
        <f t="shared" si="2"/>
        <v>44376</v>
      </c>
      <c r="P8" s="50">
        <f t="shared" si="2"/>
        <v>44383</v>
      </c>
      <c r="Q8" s="50">
        <f t="shared" si="2"/>
        <v>44390</v>
      </c>
      <c r="R8" s="50">
        <f t="shared" si="2"/>
        <v>44397</v>
      </c>
      <c r="S8" s="50">
        <f t="shared" si="2"/>
        <v>44404</v>
      </c>
      <c r="T8" s="50">
        <f t="shared" si="2"/>
        <v>44411</v>
      </c>
      <c r="U8" s="50">
        <f t="shared" si="2"/>
        <v>44418</v>
      </c>
      <c r="V8" s="50">
        <f t="shared" si="2"/>
        <v>44425</v>
      </c>
      <c r="W8" s="50">
        <f t="shared" si="2"/>
        <v>44432</v>
      </c>
      <c r="X8" s="51">
        <f t="shared" si="2"/>
        <v>44439</v>
      </c>
      <c r="Y8" s="50">
        <f t="shared" si="2"/>
        <v>44446</v>
      </c>
      <c r="Z8" s="50">
        <f t="shared" si="2"/>
        <v>44453</v>
      </c>
      <c r="AA8" s="50">
        <f t="shared" si="2"/>
        <v>44460</v>
      </c>
      <c r="AB8" s="50">
        <f t="shared" si="2"/>
        <v>44467</v>
      </c>
      <c r="AC8" s="52" t="s">
        <v>21</v>
      </c>
      <c r="AD8" s="53" t="s">
        <v>22</v>
      </c>
      <c r="AE8" s="54" t="s">
        <v>23</v>
      </c>
      <c r="AF8" s="55" t="s">
        <v>24</v>
      </c>
      <c r="AG8" s="35"/>
      <c r="AH8" s="48" t="s">
        <v>18</v>
      </c>
      <c r="AI8" s="56" t="s">
        <v>25</v>
      </c>
    </row>
    <row r="9" ht="4.5" customHeight="1">
      <c r="A9" s="57"/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  <c r="N9" s="59"/>
      <c r="O9" s="59"/>
      <c r="P9" s="59"/>
      <c r="Q9" s="59"/>
      <c r="R9" s="60"/>
      <c r="S9" s="60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45"/>
      <c r="AF9" s="61"/>
      <c r="AG9" s="62"/>
      <c r="AI9" s="13"/>
      <c r="AJ9" s="63"/>
      <c r="AK9" s="63"/>
    </row>
    <row r="10" ht="17.25" customHeight="1">
      <c r="A10" s="59">
        <v>1.0</v>
      </c>
      <c r="B10" s="58" t="s">
        <v>26</v>
      </c>
      <c r="C10" s="59">
        <v>213746.0</v>
      </c>
      <c r="D10" s="59">
        <v>23.0</v>
      </c>
      <c r="E10" s="59">
        <v>26.0</v>
      </c>
      <c r="F10" s="59">
        <v>25.0</v>
      </c>
      <c r="G10" s="59">
        <v>28.0</v>
      </c>
      <c r="H10" s="59">
        <v>27.0</v>
      </c>
      <c r="I10" s="59">
        <v>29.0</v>
      </c>
      <c r="J10" s="59">
        <v>25.0</v>
      </c>
      <c r="K10" s="59">
        <v>31.0</v>
      </c>
      <c r="L10" s="59" t="s">
        <v>27</v>
      </c>
      <c r="M10" s="60">
        <v>28.0</v>
      </c>
      <c r="N10" s="59">
        <v>20.0</v>
      </c>
      <c r="O10" s="59">
        <v>23.0</v>
      </c>
      <c r="P10" s="59">
        <v>17.0</v>
      </c>
      <c r="Q10" s="59"/>
      <c r="R10" s="60"/>
      <c r="S10" s="60"/>
      <c r="T10" s="59">
        <v>-12.0</v>
      </c>
      <c r="U10" s="59">
        <v>22.0</v>
      </c>
      <c r="V10" s="59">
        <v>22.0</v>
      </c>
      <c r="W10" s="59">
        <v>22.0</v>
      </c>
      <c r="X10" s="59">
        <v>26.0</v>
      </c>
      <c r="Y10" s="59"/>
      <c r="Z10" s="59">
        <v>19.0</v>
      </c>
      <c r="AA10" s="59">
        <v>15.0</v>
      </c>
      <c r="AB10" s="59">
        <v>12.0</v>
      </c>
      <c r="AC10" s="59">
        <v>477.0</v>
      </c>
      <c r="AD10" s="59">
        <v>465.0</v>
      </c>
      <c r="AE10" s="45">
        <f t="shared" ref="AE10:AE59" si="3">COUNTA(D10:AA10)</f>
        <v>20</v>
      </c>
      <c r="AF10" s="61">
        <f t="shared" ref="AF10:AF59" si="4">AE10/24</f>
        <v>0.8333333333</v>
      </c>
      <c r="AG10" s="62">
        <f t="shared" ref="AG10:AG54" si="5">AE10/$AA$4</f>
        <v>0.8333333333</v>
      </c>
      <c r="AI10" s="13">
        <f t="shared" ref="AI10:AI16" si="6">COUNTIF(D10:AD10,"-")</f>
        <v>0</v>
      </c>
      <c r="AJ10" s="63">
        <f t="shared" ref="AJ10:AJ30" si="7">AVERAGE(D10:AC10)</f>
        <v>43.0952381</v>
      </c>
      <c r="AK10" s="63">
        <f t="shared" ref="AK10:AK54" si="8">sum(T10:Y10)</f>
        <v>80</v>
      </c>
    </row>
    <row r="11" ht="17.25" customHeight="1">
      <c r="A11" s="59">
        <v>2.0</v>
      </c>
      <c r="B11" s="58" t="s">
        <v>28</v>
      </c>
      <c r="C11" s="59">
        <v>199627.0</v>
      </c>
      <c r="D11" s="59"/>
      <c r="E11" s="59">
        <v>23.0</v>
      </c>
      <c r="F11" s="59">
        <v>20.0</v>
      </c>
      <c r="G11" s="59">
        <v>20.0</v>
      </c>
      <c r="H11" s="59">
        <v>30.0</v>
      </c>
      <c r="I11" s="59">
        <v>30.0</v>
      </c>
      <c r="J11" s="59">
        <v>21.0</v>
      </c>
      <c r="K11" s="59">
        <v>29.0</v>
      </c>
      <c r="L11" s="59">
        <v>21.0</v>
      </c>
      <c r="M11" s="59">
        <v>25.0</v>
      </c>
      <c r="N11" s="59"/>
      <c r="O11" s="59">
        <v>22.0</v>
      </c>
      <c r="P11" s="59"/>
      <c r="Q11" s="59"/>
      <c r="R11" s="60"/>
      <c r="S11" s="60"/>
      <c r="T11" s="59"/>
      <c r="U11" s="59"/>
      <c r="V11" s="59">
        <v>19.0</v>
      </c>
      <c r="W11" s="59">
        <v>24.0</v>
      </c>
      <c r="X11" s="59"/>
      <c r="Y11" s="59">
        <v>23.0</v>
      </c>
      <c r="Z11" s="59">
        <v>18.0</v>
      </c>
      <c r="AA11" s="59">
        <v>16.0</v>
      </c>
      <c r="AB11" s="59">
        <v>18.0</v>
      </c>
      <c r="AC11" s="59">
        <v>359.0</v>
      </c>
      <c r="AD11" s="59">
        <v>359.0</v>
      </c>
      <c r="AE11" s="45">
        <f t="shared" si="3"/>
        <v>15</v>
      </c>
      <c r="AF11" s="61">
        <f t="shared" si="4"/>
        <v>0.625</v>
      </c>
      <c r="AG11" s="62">
        <f t="shared" si="5"/>
        <v>0.625</v>
      </c>
      <c r="AI11" s="13">
        <f t="shared" si="6"/>
        <v>0</v>
      </c>
      <c r="AJ11" s="63">
        <f t="shared" si="7"/>
        <v>42.23529412</v>
      </c>
      <c r="AK11" s="63">
        <f t="shared" si="8"/>
        <v>66</v>
      </c>
    </row>
    <row r="12" ht="17.25" customHeight="1">
      <c r="A12" s="59">
        <v>3.0</v>
      </c>
      <c r="B12" s="58" t="s">
        <v>29</v>
      </c>
      <c r="C12" s="59">
        <v>205111.0</v>
      </c>
      <c r="D12" s="59">
        <v>21.0</v>
      </c>
      <c r="E12" s="59">
        <v>13.0</v>
      </c>
      <c r="F12" s="59">
        <v>16.0</v>
      </c>
      <c r="G12" s="59">
        <v>19.0</v>
      </c>
      <c r="H12" s="59">
        <v>21.0</v>
      </c>
      <c r="I12" s="59">
        <v>17.0</v>
      </c>
      <c r="J12" s="59" t="s">
        <v>30</v>
      </c>
      <c r="K12" s="59">
        <v>24.0</v>
      </c>
      <c r="L12" s="59">
        <v>20.0</v>
      </c>
      <c r="M12" s="59">
        <v>19.0</v>
      </c>
      <c r="N12" s="59"/>
      <c r="O12" s="59"/>
      <c r="P12" s="59">
        <v>14.0</v>
      </c>
      <c r="Q12" s="59"/>
      <c r="R12" s="60"/>
      <c r="S12" s="60">
        <v>10.0</v>
      </c>
      <c r="T12" s="59">
        <v>10.0</v>
      </c>
      <c r="U12" s="59">
        <v>17.0</v>
      </c>
      <c r="V12" s="59">
        <v>13.0</v>
      </c>
      <c r="W12" s="59"/>
      <c r="X12" s="59">
        <v>18.0</v>
      </c>
      <c r="Y12" s="59">
        <v>12.0</v>
      </c>
      <c r="Z12" s="59">
        <v>15.0</v>
      </c>
      <c r="AA12" s="59">
        <v>10.0</v>
      </c>
      <c r="AB12" s="59">
        <v>15.0</v>
      </c>
      <c r="AC12" s="59">
        <v>330.0</v>
      </c>
      <c r="AD12" s="59">
        <v>330.0</v>
      </c>
      <c r="AE12" s="45">
        <f t="shared" si="3"/>
        <v>19</v>
      </c>
      <c r="AF12" s="61">
        <f t="shared" si="4"/>
        <v>0.7916666667</v>
      </c>
      <c r="AG12" s="62">
        <f t="shared" si="5"/>
        <v>0.7916666667</v>
      </c>
      <c r="AI12" s="13">
        <f t="shared" si="6"/>
        <v>0</v>
      </c>
      <c r="AJ12" s="63">
        <f t="shared" si="7"/>
        <v>31.7</v>
      </c>
      <c r="AK12" s="63">
        <f t="shared" si="8"/>
        <v>70</v>
      </c>
    </row>
    <row r="13" ht="17.25" customHeight="1">
      <c r="A13" s="59">
        <v>4.0</v>
      </c>
      <c r="B13" s="58" t="s">
        <v>31</v>
      </c>
      <c r="C13" s="59">
        <v>214198.0</v>
      </c>
      <c r="D13" s="59">
        <v>25.0</v>
      </c>
      <c r="E13" s="59">
        <v>24.0</v>
      </c>
      <c r="F13" s="59">
        <v>22.0</v>
      </c>
      <c r="G13" s="59">
        <v>25.0</v>
      </c>
      <c r="H13" s="59">
        <v>23.0</v>
      </c>
      <c r="I13" s="59">
        <v>26.0</v>
      </c>
      <c r="J13" s="59">
        <v>22.0</v>
      </c>
      <c r="K13" s="59">
        <v>28.0</v>
      </c>
      <c r="L13" s="59"/>
      <c r="M13" s="59"/>
      <c r="N13" s="59">
        <v>17.0</v>
      </c>
      <c r="O13" s="59">
        <v>21.0</v>
      </c>
      <c r="P13" s="59"/>
      <c r="Q13" s="59"/>
      <c r="R13" s="60"/>
      <c r="S13" s="60"/>
      <c r="T13" s="59"/>
      <c r="U13" s="59"/>
      <c r="V13" s="59">
        <v>20.0</v>
      </c>
      <c r="W13" s="59">
        <v>18.0</v>
      </c>
      <c r="X13" s="59"/>
      <c r="Y13" s="59">
        <v>19.0</v>
      </c>
      <c r="Z13" s="59"/>
      <c r="AA13" s="59">
        <v>14.0</v>
      </c>
      <c r="AB13" s="59">
        <v>16.0</v>
      </c>
      <c r="AC13" s="59">
        <v>320.0</v>
      </c>
      <c r="AD13" s="59">
        <v>320.0</v>
      </c>
      <c r="AE13" s="45">
        <f t="shared" si="3"/>
        <v>14</v>
      </c>
      <c r="AF13" s="61">
        <f t="shared" si="4"/>
        <v>0.5833333333</v>
      </c>
      <c r="AG13" s="62">
        <f t="shared" si="5"/>
        <v>0.5833333333</v>
      </c>
      <c r="AI13" s="13">
        <f t="shared" si="6"/>
        <v>0</v>
      </c>
      <c r="AJ13" s="63">
        <f t="shared" si="7"/>
        <v>40</v>
      </c>
      <c r="AK13" s="63">
        <f t="shared" si="8"/>
        <v>57</v>
      </c>
    </row>
    <row r="14" ht="17.25" customHeight="1">
      <c r="A14" s="59">
        <v>5.0</v>
      </c>
      <c r="B14" s="58" t="s">
        <v>32</v>
      </c>
      <c r="C14" s="59">
        <v>209894.0</v>
      </c>
      <c r="D14" s="59">
        <v>18.0</v>
      </c>
      <c r="E14" s="59">
        <v>10.0</v>
      </c>
      <c r="F14" s="59" t="s">
        <v>27</v>
      </c>
      <c r="G14" s="59">
        <v>24.0</v>
      </c>
      <c r="H14" s="59">
        <v>24.0</v>
      </c>
      <c r="I14" s="59">
        <v>23.0</v>
      </c>
      <c r="J14" s="59">
        <v>17.0</v>
      </c>
      <c r="K14" s="59">
        <v>20.0</v>
      </c>
      <c r="L14" s="59"/>
      <c r="M14" s="59">
        <v>23.0</v>
      </c>
      <c r="N14" s="59">
        <v>5.0</v>
      </c>
      <c r="O14" s="59">
        <v>7.0</v>
      </c>
      <c r="P14" s="59"/>
      <c r="Q14" s="59"/>
      <c r="R14" s="60"/>
      <c r="S14" s="60"/>
      <c r="T14" s="59"/>
      <c r="U14" s="59">
        <v>16.0</v>
      </c>
      <c r="V14" s="59">
        <v>12.0</v>
      </c>
      <c r="W14" s="59">
        <v>23.0</v>
      </c>
      <c r="X14" s="59">
        <v>21.0</v>
      </c>
      <c r="Y14" s="59">
        <v>22.0</v>
      </c>
      <c r="Z14" s="59"/>
      <c r="AA14" s="59"/>
      <c r="AB14" s="59">
        <v>20.0</v>
      </c>
      <c r="AC14" s="59">
        <v>310.0</v>
      </c>
      <c r="AD14" s="59">
        <v>310.0</v>
      </c>
      <c r="AE14" s="45">
        <f t="shared" si="3"/>
        <v>16</v>
      </c>
      <c r="AF14" s="61">
        <f t="shared" si="4"/>
        <v>0.6666666667</v>
      </c>
      <c r="AG14" s="62">
        <f t="shared" si="5"/>
        <v>0.6666666667</v>
      </c>
      <c r="AI14" s="13">
        <f t="shared" si="6"/>
        <v>0</v>
      </c>
      <c r="AJ14" s="63">
        <f t="shared" si="7"/>
        <v>35</v>
      </c>
      <c r="AK14" s="63">
        <f t="shared" si="8"/>
        <v>94</v>
      </c>
    </row>
    <row r="15" ht="17.25" customHeight="1">
      <c r="A15" s="59">
        <v>6.0</v>
      </c>
      <c r="B15" s="58" t="s">
        <v>33</v>
      </c>
      <c r="C15" s="59">
        <v>151181.0</v>
      </c>
      <c r="D15" s="59">
        <v>22.0</v>
      </c>
      <c r="E15" s="59">
        <v>21.0</v>
      </c>
      <c r="F15" s="59">
        <v>14.0</v>
      </c>
      <c r="G15" s="59"/>
      <c r="H15" s="59"/>
      <c r="I15" s="59">
        <v>24.0</v>
      </c>
      <c r="J15" s="59">
        <v>20.0</v>
      </c>
      <c r="K15" s="59">
        <v>7.0</v>
      </c>
      <c r="L15" s="59">
        <v>23.0</v>
      </c>
      <c r="M15" s="59">
        <v>17.0</v>
      </c>
      <c r="N15" s="59">
        <v>18.0</v>
      </c>
      <c r="O15" s="59">
        <v>12.0</v>
      </c>
      <c r="P15" s="59">
        <v>15.0</v>
      </c>
      <c r="Q15" s="59">
        <v>9.0</v>
      </c>
      <c r="R15" s="60">
        <v>10.0</v>
      </c>
      <c r="S15" s="60">
        <v>12.0</v>
      </c>
      <c r="T15" s="59"/>
      <c r="U15" s="59"/>
      <c r="V15" s="59"/>
      <c r="W15" s="59"/>
      <c r="X15" s="59">
        <v>20.0</v>
      </c>
      <c r="Y15" s="59">
        <v>20.0</v>
      </c>
      <c r="Z15" s="59">
        <v>16.0</v>
      </c>
      <c r="AA15" s="59"/>
      <c r="AB15" s="59">
        <v>17.0</v>
      </c>
      <c r="AC15" s="59">
        <v>297.0</v>
      </c>
      <c r="AD15" s="59">
        <v>297.0</v>
      </c>
      <c r="AE15" s="45">
        <f t="shared" si="3"/>
        <v>17</v>
      </c>
      <c r="AF15" s="61">
        <f t="shared" si="4"/>
        <v>0.7083333333</v>
      </c>
      <c r="AG15" s="62">
        <f t="shared" si="5"/>
        <v>0.7083333333</v>
      </c>
      <c r="AI15" s="13">
        <f t="shared" si="6"/>
        <v>0</v>
      </c>
      <c r="AJ15" s="63">
        <f t="shared" si="7"/>
        <v>31.26315789</v>
      </c>
      <c r="AK15" s="63">
        <f t="shared" si="8"/>
        <v>40</v>
      </c>
    </row>
    <row r="16" ht="17.25" customHeight="1">
      <c r="A16" s="59">
        <v>7.0</v>
      </c>
      <c r="B16" s="58" t="s">
        <v>34</v>
      </c>
      <c r="C16" s="59">
        <v>193202.0</v>
      </c>
      <c r="D16" s="59">
        <v>16.0</v>
      </c>
      <c r="E16" s="59">
        <v>22.0</v>
      </c>
      <c r="F16" s="59"/>
      <c r="G16" s="59"/>
      <c r="H16" s="59">
        <v>33.0</v>
      </c>
      <c r="I16" s="59">
        <v>27.0</v>
      </c>
      <c r="J16" s="59">
        <v>26.0</v>
      </c>
      <c r="K16" s="59">
        <v>23.0</v>
      </c>
      <c r="L16" s="59">
        <v>19.0</v>
      </c>
      <c r="M16" s="59">
        <v>11.0</v>
      </c>
      <c r="N16" s="59">
        <v>19.0</v>
      </c>
      <c r="O16" s="59"/>
      <c r="P16" s="59"/>
      <c r="Q16" s="59"/>
      <c r="R16" s="60"/>
      <c r="S16" s="60"/>
      <c r="T16" s="59">
        <v>13.0</v>
      </c>
      <c r="U16" s="59">
        <v>21.0</v>
      </c>
      <c r="V16" s="59">
        <v>23.0</v>
      </c>
      <c r="W16" s="59"/>
      <c r="X16" s="59">
        <v>25.0</v>
      </c>
      <c r="Y16" s="59"/>
      <c r="Z16" s="59"/>
      <c r="AA16" s="59">
        <v>13.0</v>
      </c>
      <c r="AB16" s="59"/>
      <c r="AC16" s="59">
        <v>291.0</v>
      </c>
      <c r="AD16" s="59">
        <v>291.0</v>
      </c>
      <c r="AE16" s="45">
        <f t="shared" si="3"/>
        <v>14</v>
      </c>
      <c r="AF16" s="61">
        <f t="shared" si="4"/>
        <v>0.5833333333</v>
      </c>
      <c r="AG16" s="62">
        <f t="shared" si="5"/>
        <v>0.5833333333</v>
      </c>
      <c r="AI16" s="13">
        <f t="shared" si="6"/>
        <v>0</v>
      </c>
      <c r="AJ16" s="63">
        <f t="shared" si="7"/>
        <v>38.8</v>
      </c>
      <c r="AK16" s="63">
        <f t="shared" si="8"/>
        <v>82</v>
      </c>
    </row>
    <row r="17" ht="17.25" customHeight="1">
      <c r="A17" s="59">
        <v>8.0</v>
      </c>
      <c r="B17" s="58" t="s">
        <v>35</v>
      </c>
      <c r="C17" s="59">
        <v>189459.0</v>
      </c>
      <c r="D17" s="59">
        <v>24.0</v>
      </c>
      <c r="E17" s="59"/>
      <c r="F17" s="59">
        <v>23.0</v>
      </c>
      <c r="G17" s="59">
        <v>27.0</v>
      </c>
      <c r="H17" s="59">
        <v>32.0</v>
      </c>
      <c r="I17" s="59"/>
      <c r="J17" s="59"/>
      <c r="K17" s="59">
        <v>26.0</v>
      </c>
      <c r="L17" s="59"/>
      <c r="M17" s="59"/>
      <c r="N17" s="59"/>
      <c r="O17" s="59"/>
      <c r="P17" s="59"/>
      <c r="Q17" s="59"/>
      <c r="R17" s="60"/>
      <c r="S17" s="60"/>
      <c r="T17" s="59">
        <v>11.0</v>
      </c>
      <c r="U17" s="59">
        <v>23.0</v>
      </c>
      <c r="V17" s="59"/>
      <c r="W17" s="59">
        <v>20.0</v>
      </c>
      <c r="X17" s="59">
        <v>23.0</v>
      </c>
      <c r="Y17" s="59">
        <v>24.0</v>
      </c>
      <c r="Z17" s="59"/>
      <c r="AA17" s="59"/>
      <c r="AB17" s="59">
        <v>21.0</v>
      </c>
      <c r="AC17" s="59">
        <v>254.0</v>
      </c>
      <c r="AD17" s="59">
        <v>254.0</v>
      </c>
      <c r="AE17" s="45">
        <f t="shared" si="3"/>
        <v>10</v>
      </c>
      <c r="AF17" s="61">
        <f t="shared" si="4"/>
        <v>0.4166666667</v>
      </c>
      <c r="AG17" s="62">
        <f t="shared" si="5"/>
        <v>0.4166666667</v>
      </c>
      <c r="AI17" s="13">
        <f t="shared" ref="AI17:AI30" si="9">COUNTIF(D17:AC17,"-")</f>
        <v>0</v>
      </c>
      <c r="AJ17" s="63">
        <f t="shared" si="7"/>
        <v>42.33333333</v>
      </c>
      <c r="AK17" s="63">
        <f t="shared" si="8"/>
        <v>101</v>
      </c>
    </row>
    <row r="18" ht="17.25" customHeight="1">
      <c r="A18" s="59">
        <v>9.0</v>
      </c>
      <c r="B18" s="58" t="s">
        <v>36</v>
      </c>
      <c r="C18" s="59">
        <v>206631.0</v>
      </c>
      <c r="D18" s="59">
        <v>-6.0</v>
      </c>
      <c r="E18" s="59">
        <v>16.0</v>
      </c>
      <c r="F18" s="59">
        <v>10.0</v>
      </c>
      <c r="G18" s="59">
        <v>17.0</v>
      </c>
      <c r="H18" s="59"/>
      <c r="I18" s="59">
        <v>11.0</v>
      </c>
      <c r="J18" s="59">
        <v>-6.0</v>
      </c>
      <c r="K18" s="59">
        <v>14.0</v>
      </c>
      <c r="L18" s="59">
        <v>18.0</v>
      </c>
      <c r="M18" s="59">
        <v>20.0</v>
      </c>
      <c r="N18" s="59">
        <v>14.0</v>
      </c>
      <c r="O18" s="59">
        <v>9.0</v>
      </c>
      <c r="P18" s="59">
        <v>-6.0</v>
      </c>
      <c r="Q18" s="59">
        <v>7.0</v>
      </c>
      <c r="R18" s="60">
        <v>8.0</v>
      </c>
      <c r="S18" s="60">
        <v>13.0</v>
      </c>
      <c r="T18" s="59">
        <v>-6.0</v>
      </c>
      <c r="U18" s="59">
        <v>11.0</v>
      </c>
      <c r="V18" s="59">
        <v>11.0</v>
      </c>
      <c r="W18" s="59">
        <v>11.0</v>
      </c>
      <c r="X18" s="59">
        <v>12.0</v>
      </c>
      <c r="Y18" s="59">
        <v>13.0</v>
      </c>
      <c r="Z18" s="59">
        <v>17.0</v>
      </c>
      <c r="AA18" s="59">
        <v>8.0</v>
      </c>
      <c r="AB18" s="59">
        <v>8.0</v>
      </c>
      <c r="AC18" s="59">
        <v>272.0</v>
      </c>
      <c r="AD18" s="59">
        <v>248.0</v>
      </c>
      <c r="AE18" s="45">
        <f t="shared" si="3"/>
        <v>23</v>
      </c>
      <c r="AF18" s="61">
        <f t="shared" si="4"/>
        <v>0.9583333333</v>
      </c>
      <c r="AG18" s="62">
        <f t="shared" si="5"/>
        <v>0.9583333333</v>
      </c>
      <c r="AI18" s="13">
        <f t="shared" si="9"/>
        <v>0</v>
      </c>
      <c r="AJ18" s="63">
        <f t="shared" si="7"/>
        <v>19.84</v>
      </c>
      <c r="AK18" s="63">
        <f t="shared" si="8"/>
        <v>52</v>
      </c>
    </row>
    <row r="19" ht="17.25" customHeight="1">
      <c r="A19" s="59">
        <v>10.0</v>
      </c>
      <c r="B19" s="58" t="s">
        <v>37</v>
      </c>
      <c r="C19" s="59">
        <v>203141.0</v>
      </c>
      <c r="D19" s="59">
        <v>7.0</v>
      </c>
      <c r="E19" s="59">
        <v>9.0</v>
      </c>
      <c r="F19" s="59">
        <v>12.0</v>
      </c>
      <c r="G19" s="59">
        <v>15.0</v>
      </c>
      <c r="H19" s="59">
        <v>16.0</v>
      </c>
      <c r="I19" s="59">
        <v>25.0</v>
      </c>
      <c r="J19" s="59">
        <v>13.0</v>
      </c>
      <c r="K19" s="59">
        <v>16.0</v>
      </c>
      <c r="L19" s="59">
        <v>10.0</v>
      </c>
      <c r="M19" s="59">
        <v>15.0</v>
      </c>
      <c r="N19" s="59">
        <v>8.0</v>
      </c>
      <c r="O19" s="59"/>
      <c r="P19" s="59"/>
      <c r="Q19" s="59"/>
      <c r="R19" s="60"/>
      <c r="S19" s="60"/>
      <c r="T19" s="59"/>
      <c r="U19" s="59">
        <v>10.0</v>
      </c>
      <c r="V19" s="59">
        <v>6.0</v>
      </c>
      <c r="W19" s="59">
        <v>16.0</v>
      </c>
      <c r="X19" s="59">
        <v>13.0</v>
      </c>
      <c r="Y19" s="59">
        <v>16.0</v>
      </c>
      <c r="Z19" s="59">
        <v>13.0</v>
      </c>
      <c r="AA19" s="59"/>
      <c r="AB19" s="59">
        <v>14.0</v>
      </c>
      <c r="AC19" s="59">
        <v>234.0</v>
      </c>
      <c r="AD19" s="59">
        <v>234.0</v>
      </c>
      <c r="AE19" s="45">
        <f t="shared" si="3"/>
        <v>17</v>
      </c>
      <c r="AF19" s="61">
        <f t="shared" si="4"/>
        <v>0.7083333333</v>
      </c>
      <c r="AG19" s="62">
        <f t="shared" si="5"/>
        <v>0.7083333333</v>
      </c>
      <c r="AI19" s="13">
        <f t="shared" si="9"/>
        <v>0</v>
      </c>
      <c r="AJ19" s="63">
        <f t="shared" si="7"/>
        <v>24.63157895</v>
      </c>
      <c r="AK19" s="63">
        <f t="shared" si="8"/>
        <v>61</v>
      </c>
    </row>
    <row r="20" ht="17.25" customHeight="1">
      <c r="A20" s="59">
        <v>11.0</v>
      </c>
      <c r="B20" s="58" t="s">
        <v>38</v>
      </c>
      <c r="C20" s="59">
        <v>213456.0</v>
      </c>
      <c r="D20" s="59">
        <v>17.0</v>
      </c>
      <c r="E20" s="59">
        <v>20.0</v>
      </c>
      <c r="F20" s="59">
        <v>18.0</v>
      </c>
      <c r="G20" s="59">
        <v>21.0</v>
      </c>
      <c r="H20" s="59">
        <v>22.0</v>
      </c>
      <c r="I20" s="59">
        <v>16.0</v>
      </c>
      <c r="J20" s="59">
        <v>19.0</v>
      </c>
      <c r="K20" s="59">
        <v>17.0</v>
      </c>
      <c r="L20" s="59"/>
      <c r="M20" s="59">
        <v>26.0</v>
      </c>
      <c r="N20" s="59">
        <v>7.0</v>
      </c>
      <c r="O20" s="59"/>
      <c r="P20" s="59"/>
      <c r="Q20" s="59"/>
      <c r="R20" s="60"/>
      <c r="S20" s="60"/>
      <c r="T20" s="59"/>
      <c r="U20" s="59"/>
      <c r="V20" s="59"/>
      <c r="W20" s="59">
        <v>19.0</v>
      </c>
      <c r="X20" s="59"/>
      <c r="Y20" s="59">
        <v>21.0</v>
      </c>
      <c r="Z20" s="59">
        <v>7.0</v>
      </c>
      <c r="AA20" s="59"/>
      <c r="AB20" s="59"/>
      <c r="AC20" s="59">
        <v>230.0</v>
      </c>
      <c r="AD20" s="59">
        <v>230.0</v>
      </c>
      <c r="AE20" s="45">
        <f t="shared" si="3"/>
        <v>13</v>
      </c>
      <c r="AF20" s="61">
        <f t="shared" si="4"/>
        <v>0.5416666667</v>
      </c>
      <c r="AG20" s="62">
        <f t="shared" si="5"/>
        <v>0.5416666667</v>
      </c>
      <c r="AI20" s="13">
        <f t="shared" si="9"/>
        <v>0</v>
      </c>
      <c r="AJ20" s="63">
        <f t="shared" si="7"/>
        <v>32.85714286</v>
      </c>
      <c r="AK20" s="63">
        <f t="shared" si="8"/>
        <v>40</v>
      </c>
    </row>
    <row r="21" ht="17.25" customHeight="1">
      <c r="A21" s="59">
        <v>12.0</v>
      </c>
      <c r="B21" s="58" t="s">
        <v>39</v>
      </c>
      <c r="C21" s="59">
        <v>206640.0</v>
      </c>
      <c r="D21" s="59">
        <v>12.0</v>
      </c>
      <c r="E21" s="59">
        <v>7.0</v>
      </c>
      <c r="F21" s="59">
        <v>9.0</v>
      </c>
      <c r="G21" s="59">
        <v>8.0</v>
      </c>
      <c r="H21" s="59">
        <v>10.0</v>
      </c>
      <c r="I21" s="59">
        <v>14.0</v>
      </c>
      <c r="J21" s="59">
        <v>12.0</v>
      </c>
      <c r="K21" s="59">
        <v>15.0</v>
      </c>
      <c r="L21" s="59">
        <v>8.0</v>
      </c>
      <c r="M21" s="59">
        <v>8.0</v>
      </c>
      <c r="N21" s="59">
        <v>-6.0</v>
      </c>
      <c r="O21" s="59">
        <v>11.0</v>
      </c>
      <c r="P21" s="59">
        <v>10.0</v>
      </c>
      <c r="Q21" s="59"/>
      <c r="R21" s="60">
        <v>7.0</v>
      </c>
      <c r="S21" s="60">
        <v>11.0</v>
      </c>
      <c r="T21" s="59"/>
      <c r="U21" s="59">
        <v>8.0</v>
      </c>
      <c r="V21" s="59">
        <v>17.0</v>
      </c>
      <c r="W21" s="59">
        <v>14.0</v>
      </c>
      <c r="X21" s="59">
        <v>7.0</v>
      </c>
      <c r="Y21" s="59"/>
      <c r="Z21" s="59"/>
      <c r="AA21" s="59">
        <v>11.0</v>
      </c>
      <c r="AB21" s="59">
        <v>13.0</v>
      </c>
      <c r="AC21" s="59">
        <v>218.0</v>
      </c>
      <c r="AD21" s="59">
        <v>212.0</v>
      </c>
      <c r="AE21" s="45">
        <f t="shared" si="3"/>
        <v>20</v>
      </c>
      <c r="AF21" s="61">
        <f t="shared" si="4"/>
        <v>0.8333333333</v>
      </c>
      <c r="AG21" s="62">
        <f t="shared" si="5"/>
        <v>0.8333333333</v>
      </c>
      <c r="AI21" s="13">
        <f t="shared" si="9"/>
        <v>0</v>
      </c>
      <c r="AJ21" s="63">
        <f t="shared" si="7"/>
        <v>19.27272727</v>
      </c>
      <c r="AK21" s="63">
        <f t="shared" si="8"/>
        <v>46</v>
      </c>
    </row>
    <row r="22" ht="17.25" customHeight="1">
      <c r="A22" s="59">
        <v>13.0</v>
      </c>
      <c r="B22" s="58" t="s">
        <v>40</v>
      </c>
      <c r="C22" s="59">
        <v>210784.0</v>
      </c>
      <c r="D22" s="59"/>
      <c r="E22" s="59">
        <v>17.0</v>
      </c>
      <c r="F22" s="59">
        <v>17.0</v>
      </c>
      <c r="G22" s="59">
        <v>5.0</v>
      </c>
      <c r="H22" s="59">
        <v>17.0</v>
      </c>
      <c r="I22" s="59">
        <v>21.0</v>
      </c>
      <c r="J22" s="59">
        <v>8.0</v>
      </c>
      <c r="K22" s="59">
        <v>13.0</v>
      </c>
      <c r="L22" s="59">
        <v>17.0</v>
      </c>
      <c r="M22" s="59">
        <v>9.0</v>
      </c>
      <c r="N22" s="59"/>
      <c r="O22" s="59"/>
      <c r="P22" s="59"/>
      <c r="Q22" s="59"/>
      <c r="R22" s="60"/>
      <c r="S22" s="60"/>
      <c r="T22" s="59"/>
      <c r="U22" s="59">
        <v>12.0</v>
      </c>
      <c r="V22" s="59">
        <v>14.0</v>
      </c>
      <c r="W22" s="59">
        <v>12.0</v>
      </c>
      <c r="X22" s="59"/>
      <c r="Y22" s="59">
        <v>18.0</v>
      </c>
      <c r="Z22" s="59">
        <v>14.0</v>
      </c>
      <c r="AA22" s="59">
        <v>9.0</v>
      </c>
      <c r="AB22" s="59"/>
      <c r="AC22" s="59">
        <v>203.0</v>
      </c>
      <c r="AD22" s="59">
        <v>203.0</v>
      </c>
      <c r="AE22" s="45">
        <f t="shared" si="3"/>
        <v>15</v>
      </c>
      <c r="AF22" s="61">
        <f t="shared" si="4"/>
        <v>0.625</v>
      </c>
      <c r="AG22" s="62">
        <f t="shared" si="5"/>
        <v>0.625</v>
      </c>
      <c r="AI22" s="13">
        <f t="shared" si="9"/>
        <v>0</v>
      </c>
      <c r="AJ22" s="63">
        <f t="shared" si="7"/>
        <v>25.375</v>
      </c>
      <c r="AK22" s="63">
        <f t="shared" si="8"/>
        <v>56</v>
      </c>
    </row>
    <row r="23" ht="17.25" customHeight="1">
      <c r="A23" s="59">
        <v>14.0</v>
      </c>
      <c r="B23" s="58" t="s">
        <v>41</v>
      </c>
      <c r="C23" s="59">
        <v>206636.0</v>
      </c>
      <c r="D23" s="59">
        <v>10.0</v>
      </c>
      <c r="E23" s="59">
        <v>11.0</v>
      </c>
      <c r="F23" s="59">
        <v>11.0</v>
      </c>
      <c r="G23" s="59">
        <v>7.0</v>
      </c>
      <c r="H23" s="59">
        <v>8.0</v>
      </c>
      <c r="I23" s="59">
        <v>18.0</v>
      </c>
      <c r="J23" s="59">
        <v>10.0</v>
      </c>
      <c r="K23" s="59">
        <v>11.0</v>
      </c>
      <c r="L23" s="59"/>
      <c r="M23" s="59"/>
      <c r="N23" s="59"/>
      <c r="O23" s="59">
        <v>20.0</v>
      </c>
      <c r="P23" s="59">
        <v>8.0</v>
      </c>
      <c r="Q23" s="59">
        <v>6.0</v>
      </c>
      <c r="R23" s="60"/>
      <c r="S23" s="60"/>
      <c r="T23" s="59">
        <v>9.0</v>
      </c>
      <c r="U23" s="59">
        <v>9.0</v>
      </c>
      <c r="V23" s="59">
        <v>16.0</v>
      </c>
      <c r="W23" s="59">
        <v>15.0</v>
      </c>
      <c r="X23" s="59">
        <v>19.0</v>
      </c>
      <c r="Y23" s="59"/>
      <c r="Z23" s="59"/>
      <c r="AA23" s="59"/>
      <c r="AB23" s="59">
        <v>11.0</v>
      </c>
      <c r="AC23" s="59">
        <v>199.0</v>
      </c>
      <c r="AD23" s="59">
        <v>199.0</v>
      </c>
      <c r="AE23" s="45">
        <f t="shared" si="3"/>
        <v>16</v>
      </c>
      <c r="AF23" s="61">
        <f t="shared" si="4"/>
        <v>0.6666666667</v>
      </c>
      <c r="AG23" s="62">
        <f t="shared" si="5"/>
        <v>0.6666666667</v>
      </c>
      <c r="AI23" s="13">
        <f t="shared" si="9"/>
        <v>0</v>
      </c>
      <c r="AJ23" s="63">
        <f t="shared" si="7"/>
        <v>22.11111111</v>
      </c>
      <c r="AK23" s="63">
        <f t="shared" si="8"/>
        <v>68</v>
      </c>
    </row>
    <row r="24" ht="17.25" customHeight="1">
      <c r="A24" s="59">
        <v>15.0</v>
      </c>
      <c r="B24" s="58" t="s">
        <v>42</v>
      </c>
      <c r="C24" s="59">
        <v>9485.0</v>
      </c>
      <c r="D24" s="59"/>
      <c r="E24" s="59"/>
      <c r="F24" s="59"/>
      <c r="G24" s="59">
        <v>23.0</v>
      </c>
      <c r="H24" s="59">
        <v>28.0</v>
      </c>
      <c r="I24" s="59"/>
      <c r="J24" s="59"/>
      <c r="K24" s="59"/>
      <c r="L24" s="59" t="s">
        <v>27</v>
      </c>
      <c r="M24" s="59">
        <v>24.0</v>
      </c>
      <c r="N24" s="59">
        <v>13.0</v>
      </c>
      <c r="O24" s="59">
        <v>17.0</v>
      </c>
      <c r="P24" s="59"/>
      <c r="Q24" s="59"/>
      <c r="R24" s="60"/>
      <c r="S24" s="60">
        <v>9.0</v>
      </c>
      <c r="T24" s="59"/>
      <c r="U24" s="59">
        <v>18.0</v>
      </c>
      <c r="V24" s="59"/>
      <c r="W24" s="59"/>
      <c r="X24" s="59">
        <v>22.0</v>
      </c>
      <c r="Y24" s="59"/>
      <c r="Z24" s="59"/>
      <c r="AA24" s="59"/>
      <c r="AB24" s="59">
        <v>19.0</v>
      </c>
      <c r="AC24" s="59">
        <v>198.0</v>
      </c>
      <c r="AD24" s="59">
        <v>198.0</v>
      </c>
      <c r="AE24" s="45">
        <f t="shared" si="3"/>
        <v>9</v>
      </c>
      <c r="AF24" s="61">
        <f t="shared" si="4"/>
        <v>0.375</v>
      </c>
      <c r="AG24" s="62">
        <f t="shared" si="5"/>
        <v>0.375</v>
      </c>
      <c r="AI24" s="13">
        <f t="shared" si="9"/>
        <v>0</v>
      </c>
      <c r="AJ24" s="63">
        <f t="shared" si="7"/>
        <v>37.1</v>
      </c>
      <c r="AK24" s="63">
        <f t="shared" si="8"/>
        <v>40</v>
      </c>
    </row>
    <row r="25" ht="17.25" customHeight="1">
      <c r="A25" s="59">
        <v>16.0</v>
      </c>
      <c r="B25" s="58" t="s">
        <v>43</v>
      </c>
      <c r="C25" s="59">
        <v>190604.0</v>
      </c>
      <c r="D25" s="59">
        <v>20.0</v>
      </c>
      <c r="E25" s="60">
        <v>19.0</v>
      </c>
      <c r="F25" s="60">
        <v>21.0</v>
      </c>
      <c r="G25" s="59">
        <v>22.0</v>
      </c>
      <c r="H25" s="59"/>
      <c r="I25" s="59">
        <v>22.0</v>
      </c>
      <c r="J25" s="59">
        <v>24.0</v>
      </c>
      <c r="K25" s="59">
        <v>27.0</v>
      </c>
      <c r="L25" s="59"/>
      <c r="M25" s="59">
        <v>27.0</v>
      </c>
      <c r="N25" s="59">
        <v>16.0</v>
      </c>
      <c r="O25" s="59"/>
      <c r="P25" s="59"/>
      <c r="Q25" s="59"/>
      <c r="R25" s="60"/>
      <c r="S25" s="60"/>
      <c r="T25" s="59"/>
      <c r="U25" s="59"/>
      <c r="V25" s="59"/>
      <c r="W25" s="59"/>
      <c r="X25" s="59"/>
      <c r="Y25" s="59"/>
      <c r="Z25" s="59"/>
      <c r="AA25" s="59"/>
      <c r="AB25" s="59"/>
      <c r="AC25" s="59">
        <v>198.0</v>
      </c>
      <c r="AD25" s="59">
        <v>198.0</v>
      </c>
      <c r="AE25" s="45">
        <f t="shared" si="3"/>
        <v>9</v>
      </c>
      <c r="AF25" s="61">
        <f t="shared" si="4"/>
        <v>0.375</v>
      </c>
      <c r="AG25" s="62">
        <f t="shared" si="5"/>
        <v>0.375</v>
      </c>
      <c r="AI25" s="13">
        <f t="shared" si="9"/>
        <v>0</v>
      </c>
      <c r="AJ25" s="63">
        <f t="shared" si="7"/>
        <v>39.6</v>
      </c>
      <c r="AK25" s="63">
        <f t="shared" si="8"/>
        <v>0</v>
      </c>
    </row>
    <row r="26" ht="17.25" customHeight="1">
      <c r="A26" s="59">
        <v>17.0</v>
      </c>
      <c r="B26" s="58" t="s">
        <v>44</v>
      </c>
      <c r="C26" s="59">
        <v>44.0</v>
      </c>
      <c r="D26" s="59">
        <v>15.0</v>
      </c>
      <c r="E26" s="59">
        <v>18.0</v>
      </c>
      <c r="F26" s="59">
        <v>19.0</v>
      </c>
      <c r="G26" s="59">
        <v>26.0</v>
      </c>
      <c r="H26" s="59">
        <v>9.0</v>
      </c>
      <c r="I26" s="59"/>
      <c r="J26" s="59">
        <v>9.0</v>
      </c>
      <c r="K26" s="59"/>
      <c r="L26" s="59">
        <v>22.0</v>
      </c>
      <c r="M26" s="59">
        <v>7.0</v>
      </c>
      <c r="N26" s="59">
        <v>9.0</v>
      </c>
      <c r="O26" s="59"/>
      <c r="P26" s="59"/>
      <c r="Q26" s="59"/>
      <c r="R26" s="60"/>
      <c r="S26" s="60"/>
      <c r="T26" s="59"/>
      <c r="U26" s="59">
        <v>13.0</v>
      </c>
      <c r="V26" s="59"/>
      <c r="W26" s="59">
        <v>13.0</v>
      </c>
      <c r="X26" s="59">
        <v>7.0</v>
      </c>
      <c r="Y26" s="59">
        <v>14.0</v>
      </c>
      <c r="Z26" s="59"/>
      <c r="AA26" s="59"/>
      <c r="AB26" s="59"/>
      <c r="AC26" s="59">
        <v>181.0</v>
      </c>
      <c r="AD26" s="59">
        <v>181.0</v>
      </c>
      <c r="AE26" s="45">
        <f t="shared" si="3"/>
        <v>13</v>
      </c>
      <c r="AF26" s="61">
        <f t="shared" si="4"/>
        <v>0.5416666667</v>
      </c>
      <c r="AG26" s="62">
        <f t="shared" si="5"/>
        <v>0.5416666667</v>
      </c>
      <c r="AI26" s="13">
        <f t="shared" si="9"/>
        <v>0</v>
      </c>
      <c r="AJ26" s="63">
        <f t="shared" si="7"/>
        <v>25.85714286</v>
      </c>
      <c r="AK26" s="63">
        <f t="shared" si="8"/>
        <v>47</v>
      </c>
    </row>
    <row r="27" ht="17.25" customHeight="1">
      <c r="A27" s="59">
        <v>18.0</v>
      </c>
      <c r="B27" s="58" t="s">
        <v>45</v>
      </c>
      <c r="C27" s="59">
        <v>207532.0</v>
      </c>
      <c r="D27" s="59">
        <v>11.0</v>
      </c>
      <c r="E27" s="59">
        <v>8.0</v>
      </c>
      <c r="F27" s="59">
        <v>13.0</v>
      </c>
      <c r="G27" s="59">
        <v>12.0</v>
      </c>
      <c r="H27" s="59">
        <v>15.0</v>
      </c>
      <c r="I27" s="59"/>
      <c r="J27" s="59"/>
      <c r="K27" s="59"/>
      <c r="L27" s="59"/>
      <c r="M27" s="59"/>
      <c r="N27" s="59">
        <v>12.0</v>
      </c>
      <c r="O27" s="59">
        <v>10.0</v>
      </c>
      <c r="P27" s="59">
        <v>9.0</v>
      </c>
      <c r="Q27" s="59">
        <v>8.0</v>
      </c>
      <c r="R27" s="60">
        <v>9.0</v>
      </c>
      <c r="S27" s="60">
        <v>8.0</v>
      </c>
      <c r="T27" s="59">
        <v>8.0</v>
      </c>
      <c r="U27" s="59"/>
      <c r="V27" s="59"/>
      <c r="W27" s="59">
        <v>10.0</v>
      </c>
      <c r="X27" s="59">
        <v>16.0</v>
      </c>
      <c r="Y27" s="59">
        <v>9.0</v>
      </c>
      <c r="Z27" s="59"/>
      <c r="AA27" s="59">
        <v>7.0</v>
      </c>
      <c r="AB27" s="59">
        <v>6.0</v>
      </c>
      <c r="AC27" s="59">
        <v>171.0</v>
      </c>
      <c r="AD27" s="59">
        <v>171.0</v>
      </c>
      <c r="AE27" s="45">
        <f t="shared" si="3"/>
        <v>16</v>
      </c>
      <c r="AF27" s="61">
        <f t="shared" si="4"/>
        <v>0.6666666667</v>
      </c>
      <c r="AG27" s="62">
        <f t="shared" si="5"/>
        <v>0.6666666667</v>
      </c>
      <c r="AI27" s="13">
        <f t="shared" si="9"/>
        <v>0</v>
      </c>
      <c r="AJ27" s="63">
        <f t="shared" si="7"/>
        <v>19</v>
      </c>
      <c r="AK27" s="63">
        <f t="shared" si="8"/>
        <v>43</v>
      </c>
    </row>
    <row r="28" ht="17.25" customHeight="1">
      <c r="A28" s="59">
        <v>19.0</v>
      </c>
      <c r="B28" s="58" t="s">
        <v>46</v>
      </c>
      <c r="C28" s="59">
        <v>830.0</v>
      </c>
      <c r="D28" s="59"/>
      <c r="E28" s="59">
        <v>25.0</v>
      </c>
      <c r="F28" s="59">
        <v>15.0</v>
      </c>
      <c r="G28" s="59">
        <v>14.0</v>
      </c>
      <c r="H28" s="59">
        <v>11.0</v>
      </c>
      <c r="I28" s="59">
        <v>13.0</v>
      </c>
      <c r="J28" s="59">
        <v>16.0</v>
      </c>
      <c r="K28" s="59">
        <v>7.0</v>
      </c>
      <c r="L28" s="59">
        <v>13.0</v>
      </c>
      <c r="M28" s="59"/>
      <c r="N28" s="59"/>
      <c r="O28" s="59"/>
      <c r="P28" s="59">
        <v>11.0</v>
      </c>
      <c r="Q28" s="59"/>
      <c r="R28" s="60"/>
      <c r="S28" s="60"/>
      <c r="T28" s="59"/>
      <c r="U28" s="59"/>
      <c r="V28" s="59"/>
      <c r="W28" s="59"/>
      <c r="X28" s="59"/>
      <c r="Y28" s="59">
        <v>17.0</v>
      </c>
      <c r="Z28" s="59">
        <v>12.0</v>
      </c>
      <c r="AA28" s="59">
        <v>12.0</v>
      </c>
      <c r="AB28" s="59"/>
      <c r="AC28" s="59">
        <v>166.0</v>
      </c>
      <c r="AD28" s="59">
        <v>166.0</v>
      </c>
      <c r="AE28" s="45">
        <f t="shared" si="3"/>
        <v>12</v>
      </c>
      <c r="AF28" s="61">
        <f t="shared" si="4"/>
        <v>0.5</v>
      </c>
      <c r="AG28" s="62">
        <f t="shared" si="5"/>
        <v>0.5</v>
      </c>
      <c r="AI28" s="13">
        <f t="shared" si="9"/>
        <v>0</v>
      </c>
      <c r="AJ28" s="63">
        <f t="shared" si="7"/>
        <v>25.53846154</v>
      </c>
      <c r="AK28" s="63">
        <f t="shared" si="8"/>
        <v>17</v>
      </c>
    </row>
    <row r="29" ht="17.25" customHeight="1">
      <c r="A29" s="59">
        <v>20.0</v>
      </c>
      <c r="B29" s="58" t="s">
        <v>47</v>
      </c>
      <c r="C29" s="59">
        <v>185171.0</v>
      </c>
      <c r="D29" s="59"/>
      <c r="E29" s="59"/>
      <c r="F29" s="59"/>
      <c r="G29" s="59">
        <v>18.0</v>
      </c>
      <c r="H29" s="59">
        <v>25.0</v>
      </c>
      <c r="I29" s="59">
        <v>28.0</v>
      </c>
      <c r="J29" s="59"/>
      <c r="K29" s="59">
        <v>30.0</v>
      </c>
      <c r="L29" s="59">
        <v>25.0</v>
      </c>
      <c r="M29" s="59"/>
      <c r="N29" s="59"/>
      <c r="O29" s="59"/>
      <c r="P29" s="60"/>
      <c r="Q29" s="59"/>
      <c r="R29" s="60"/>
      <c r="S29" s="60"/>
      <c r="T29" s="59"/>
      <c r="U29" s="59"/>
      <c r="V29" s="1"/>
      <c r="W29" s="1">
        <v>21.0</v>
      </c>
      <c r="X29" s="1">
        <v>17.0</v>
      </c>
      <c r="Y29" s="1"/>
      <c r="Z29" s="1"/>
      <c r="AA29" s="1"/>
      <c r="AB29" s="59"/>
      <c r="AC29" s="59">
        <v>164.0</v>
      </c>
      <c r="AD29" s="59">
        <v>164.0</v>
      </c>
      <c r="AE29" s="45">
        <f t="shared" si="3"/>
        <v>7</v>
      </c>
      <c r="AF29" s="61">
        <f t="shared" si="4"/>
        <v>0.2916666667</v>
      </c>
      <c r="AG29" s="62">
        <f t="shared" si="5"/>
        <v>0.2916666667</v>
      </c>
      <c r="AI29" s="13">
        <f t="shared" si="9"/>
        <v>0</v>
      </c>
      <c r="AJ29" s="63">
        <f t="shared" si="7"/>
        <v>41</v>
      </c>
      <c r="AK29" s="63">
        <f t="shared" si="8"/>
        <v>38</v>
      </c>
    </row>
    <row r="30" ht="17.25" customHeight="1">
      <c r="A30" s="59">
        <v>21.0</v>
      </c>
      <c r="B30" s="58" t="s">
        <v>48</v>
      </c>
      <c r="C30" s="59">
        <v>186355.0</v>
      </c>
      <c r="D30" s="59">
        <v>19.0</v>
      </c>
      <c r="E30" s="59">
        <v>6.0</v>
      </c>
      <c r="F30" s="59"/>
      <c r="G30" s="59">
        <v>13.0</v>
      </c>
      <c r="H30" s="59">
        <v>13.0</v>
      </c>
      <c r="I30" s="59">
        <v>7.0</v>
      </c>
      <c r="J30" s="59"/>
      <c r="K30" s="59">
        <v>19.0</v>
      </c>
      <c r="L30" s="59"/>
      <c r="M30" s="59">
        <v>14.0</v>
      </c>
      <c r="N30" s="59">
        <v>15.0</v>
      </c>
      <c r="O30" s="59"/>
      <c r="P30" s="59"/>
      <c r="Q30" s="59"/>
      <c r="R30" s="60"/>
      <c r="S30" s="60"/>
      <c r="T30" s="59"/>
      <c r="U30" s="59">
        <v>15.0</v>
      </c>
      <c r="V30" s="1">
        <v>7.0</v>
      </c>
      <c r="W30" s="1"/>
      <c r="X30" s="1">
        <v>15.0</v>
      </c>
      <c r="Y30" s="1">
        <v>15.0</v>
      </c>
      <c r="Z30" s="1"/>
      <c r="AA30" s="1"/>
      <c r="AB30" s="59"/>
      <c r="AC30" s="59">
        <v>158.0</v>
      </c>
      <c r="AD30" s="59">
        <v>158.0</v>
      </c>
      <c r="AE30" s="45">
        <f t="shared" si="3"/>
        <v>12</v>
      </c>
      <c r="AF30" s="61">
        <f t="shared" si="4"/>
        <v>0.5</v>
      </c>
      <c r="AG30" s="62">
        <f t="shared" si="5"/>
        <v>0.5</v>
      </c>
      <c r="AI30" s="13">
        <f t="shared" si="9"/>
        <v>0</v>
      </c>
      <c r="AJ30" s="63">
        <f t="shared" si="7"/>
        <v>24.30769231</v>
      </c>
      <c r="AK30" s="63">
        <f t="shared" si="8"/>
        <v>52</v>
      </c>
    </row>
    <row r="31" ht="17.25" customHeight="1">
      <c r="A31" s="59">
        <v>22.0</v>
      </c>
      <c r="B31" s="58" t="s">
        <v>49</v>
      </c>
      <c r="C31" s="59">
        <v>193198.0</v>
      </c>
      <c r="D31" s="59"/>
      <c r="E31" s="59">
        <v>15.0</v>
      </c>
      <c r="F31" s="59"/>
      <c r="G31" s="59">
        <v>10.0</v>
      </c>
      <c r="H31" s="59">
        <v>20.0</v>
      </c>
      <c r="I31" s="59">
        <v>12.0</v>
      </c>
      <c r="J31" s="59">
        <v>18.0</v>
      </c>
      <c r="K31" s="59">
        <v>7.0</v>
      </c>
      <c r="L31" s="59">
        <v>16.0</v>
      </c>
      <c r="M31" s="59">
        <v>18.0</v>
      </c>
      <c r="N31" s="59"/>
      <c r="O31" s="59">
        <v>14.0</v>
      </c>
      <c r="P31" s="59"/>
      <c r="Q31" s="59"/>
      <c r="R31" s="60"/>
      <c r="S31" s="60"/>
      <c r="T31" s="59"/>
      <c r="U31" s="59"/>
      <c r="V31" s="59"/>
      <c r="W31" s="59"/>
      <c r="X31" s="59"/>
      <c r="Y31" s="59">
        <v>11.0</v>
      </c>
      <c r="Z31" s="59">
        <v>11.0</v>
      </c>
      <c r="AA31" s="59"/>
      <c r="AB31" s="59"/>
      <c r="AC31" s="59">
        <v>152.0</v>
      </c>
      <c r="AD31" s="59">
        <v>152.0</v>
      </c>
      <c r="AE31" s="45">
        <f t="shared" si="3"/>
        <v>11</v>
      </c>
      <c r="AF31" s="61">
        <f t="shared" si="4"/>
        <v>0.4583333333</v>
      </c>
      <c r="AG31" s="62">
        <f t="shared" si="5"/>
        <v>0.4583333333</v>
      </c>
      <c r="AI31" s="13">
        <f t="shared" ref="AI31:AI54" si="10">COUNTIF(D31:AA31,"-")</f>
        <v>0</v>
      </c>
      <c r="AJ31" s="63">
        <f t="shared" ref="AJ31:AJ54" si="11">AVERAGE(D31:AA31)</f>
        <v>13.81818182</v>
      </c>
      <c r="AK31" s="63">
        <f t="shared" si="8"/>
        <v>11</v>
      </c>
    </row>
    <row r="32" ht="17.25" customHeight="1">
      <c r="A32" s="59">
        <v>23.0</v>
      </c>
      <c r="B32" s="58" t="s">
        <v>50</v>
      </c>
      <c r="C32" s="59">
        <v>194531.0</v>
      </c>
      <c r="D32" s="59">
        <v>13.0</v>
      </c>
      <c r="E32" s="59"/>
      <c r="F32" s="59">
        <v>7.0</v>
      </c>
      <c r="G32" s="59">
        <v>11.0</v>
      </c>
      <c r="H32" s="59">
        <v>12.0</v>
      </c>
      <c r="I32" s="59">
        <v>15.0</v>
      </c>
      <c r="J32" s="59">
        <v>15.0</v>
      </c>
      <c r="K32" s="59">
        <v>12.0</v>
      </c>
      <c r="L32" s="59">
        <v>11.0</v>
      </c>
      <c r="M32" s="59"/>
      <c r="N32" s="59"/>
      <c r="O32" s="59">
        <v>15.0</v>
      </c>
      <c r="P32" s="59">
        <v>12.0</v>
      </c>
      <c r="Q32" s="59"/>
      <c r="R32" s="60"/>
      <c r="S32" s="60"/>
      <c r="T32" s="59"/>
      <c r="U32" s="59"/>
      <c r="V32" s="59"/>
      <c r="W32" s="59"/>
      <c r="X32" s="59"/>
      <c r="Y32" s="59"/>
      <c r="Z32" s="59">
        <v>10.0</v>
      </c>
      <c r="AA32" s="59">
        <v>6.0</v>
      </c>
      <c r="AB32" s="59">
        <v>9.0</v>
      </c>
      <c r="AC32" s="59">
        <v>148.0</v>
      </c>
      <c r="AD32" s="59">
        <v>148.0</v>
      </c>
      <c r="AE32" s="45">
        <f t="shared" si="3"/>
        <v>12</v>
      </c>
      <c r="AF32" s="61">
        <f t="shared" si="4"/>
        <v>0.5</v>
      </c>
      <c r="AG32" s="62">
        <f t="shared" si="5"/>
        <v>0.5</v>
      </c>
      <c r="AI32" s="13">
        <f t="shared" si="10"/>
        <v>0</v>
      </c>
      <c r="AJ32" s="63">
        <f t="shared" si="11"/>
        <v>11.58333333</v>
      </c>
      <c r="AK32" s="63">
        <f t="shared" si="8"/>
        <v>0</v>
      </c>
    </row>
    <row r="33" ht="17.25" customHeight="1">
      <c r="A33" s="59">
        <v>24.0</v>
      </c>
      <c r="B33" s="58" t="s">
        <v>51</v>
      </c>
      <c r="C33" s="59">
        <v>211976.0</v>
      </c>
      <c r="D33" s="59">
        <v>8.0</v>
      </c>
      <c r="E33" s="59">
        <v>14.0</v>
      </c>
      <c r="F33" s="59"/>
      <c r="G33" s="59"/>
      <c r="H33" s="59"/>
      <c r="I33" s="59">
        <v>6.0</v>
      </c>
      <c r="J33" s="59">
        <v>11.0</v>
      </c>
      <c r="K33" s="59">
        <v>18.0</v>
      </c>
      <c r="L33" s="59"/>
      <c r="M33" s="59">
        <v>12.0</v>
      </c>
      <c r="N33" s="59">
        <v>11.0</v>
      </c>
      <c r="O33" s="59"/>
      <c r="P33" s="59">
        <v>13.0</v>
      </c>
      <c r="Q33" s="59"/>
      <c r="R33" s="60"/>
      <c r="S33" s="60"/>
      <c r="T33" s="59"/>
      <c r="U33" s="59"/>
      <c r="V33" s="1">
        <v>18.0</v>
      </c>
      <c r="W33" s="1"/>
      <c r="X33" s="1"/>
      <c r="Y33" s="1">
        <v>6.0</v>
      </c>
      <c r="Z33" s="1"/>
      <c r="AA33" s="1">
        <v>5.0</v>
      </c>
      <c r="AB33" s="59">
        <v>10.0</v>
      </c>
      <c r="AC33" s="59">
        <v>132.0</v>
      </c>
      <c r="AD33" s="59">
        <v>132.0</v>
      </c>
      <c r="AE33" s="45">
        <f t="shared" si="3"/>
        <v>11</v>
      </c>
      <c r="AF33" s="61">
        <f t="shared" si="4"/>
        <v>0.4583333333</v>
      </c>
      <c r="AG33" s="62">
        <f t="shared" si="5"/>
        <v>0.4583333333</v>
      </c>
      <c r="AI33" s="13">
        <f t="shared" si="10"/>
        <v>0</v>
      </c>
      <c r="AJ33" s="63">
        <f t="shared" si="11"/>
        <v>11.09090909</v>
      </c>
      <c r="AK33" s="63">
        <f t="shared" si="8"/>
        <v>24</v>
      </c>
    </row>
    <row r="34" ht="17.25" customHeight="1">
      <c r="A34" s="59">
        <v>25.0</v>
      </c>
      <c r="B34" s="58" t="s">
        <v>52</v>
      </c>
      <c r="C34" s="59">
        <v>151183.0</v>
      </c>
      <c r="D34" s="59"/>
      <c r="E34" s="59"/>
      <c r="F34" s="59"/>
      <c r="G34" s="59"/>
      <c r="H34" s="59">
        <v>18.0</v>
      </c>
      <c r="I34" s="59"/>
      <c r="J34" s="59">
        <v>23.0</v>
      </c>
      <c r="K34" s="59">
        <v>25.0</v>
      </c>
      <c r="L34" s="59"/>
      <c r="M34" s="59">
        <v>21.0</v>
      </c>
      <c r="N34" s="59"/>
      <c r="O34" s="59">
        <v>16.0</v>
      </c>
      <c r="P34" s="59"/>
      <c r="Q34" s="59"/>
      <c r="R34" s="60"/>
      <c r="S34" s="60"/>
      <c r="T34" s="59"/>
      <c r="U34" s="59"/>
      <c r="V34" s="59"/>
      <c r="W34" s="59">
        <v>17.0</v>
      </c>
      <c r="X34" s="59">
        <v>7.0</v>
      </c>
      <c r="Y34" s="59"/>
      <c r="Z34" s="59"/>
      <c r="AA34" s="59"/>
      <c r="AB34" s="59"/>
      <c r="AC34" s="59">
        <v>127.0</v>
      </c>
      <c r="AD34" s="59">
        <v>127.0</v>
      </c>
      <c r="AE34" s="45">
        <f t="shared" si="3"/>
        <v>7</v>
      </c>
      <c r="AF34" s="61">
        <f t="shared" si="4"/>
        <v>0.2916666667</v>
      </c>
      <c r="AG34" s="62">
        <f t="shared" si="5"/>
        <v>0.2916666667</v>
      </c>
      <c r="AI34" s="13">
        <f t="shared" si="10"/>
        <v>0</v>
      </c>
      <c r="AJ34" s="63">
        <f t="shared" si="11"/>
        <v>18.14285714</v>
      </c>
      <c r="AK34" s="63">
        <f t="shared" si="8"/>
        <v>24</v>
      </c>
    </row>
    <row r="35" ht="17.25" customHeight="1">
      <c r="A35" s="59">
        <v>26.0</v>
      </c>
      <c r="B35" s="58" t="s">
        <v>53</v>
      </c>
      <c r="C35" s="59" t="s">
        <v>54</v>
      </c>
      <c r="D35" s="59"/>
      <c r="E35" s="59">
        <v>5.0</v>
      </c>
      <c r="F35" s="60"/>
      <c r="G35" s="59"/>
      <c r="H35" s="59">
        <v>6.0</v>
      </c>
      <c r="I35" s="59">
        <v>5.0</v>
      </c>
      <c r="J35" s="59"/>
      <c r="K35" s="59">
        <v>7.0</v>
      </c>
      <c r="L35" s="59">
        <v>7.0</v>
      </c>
      <c r="M35" s="59" t="s">
        <v>55</v>
      </c>
      <c r="N35" s="59"/>
      <c r="O35" s="59">
        <v>5.0</v>
      </c>
      <c r="P35" s="59"/>
      <c r="Q35" s="59"/>
      <c r="R35" s="60">
        <v>6.0</v>
      </c>
      <c r="S35" s="60">
        <v>6.0</v>
      </c>
      <c r="T35" s="59">
        <v>5.0</v>
      </c>
      <c r="U35" s="59">
        <v>5.0</v>
      </c>
      <c r="V35" s="59">
        <v>10.0</v>
      </c>
      <c r="W35" s="59">
        <v>6.0</v>
      </c>
      <c r="X35" s="59"/>
      <c r="Y35" s="59">
        <v>5.0</v>
      </c>
      <c r="Z35" s="59">
        <v>5.0</v>
      </c>
      <c r="AA35" s="59"/>
      <c r="AB35" s="59">
        <v>7.0</v>
      </c>
      <c r="AC35" s="59">
        <v>118.0</v>
      </c>
      <c r="AD35" s="59">
        <v>118.0</v>
      </c>
      <c r="AE35" s="45">
        <f t="shared" si="3"/>
        <v>15</v>
      </c>
      <c r="AF35" s="61">
        <f t="shared" si="4"/>
        <v>0.625</v>
      </c>
      <c r="AG35" s="62">
        <f t="shared" si="5"/>
        <v>0.625</v>
      </c>
      <c r="AI35" s="13">
        <f t="shared" si="10"/>
        <v>0</v>
      </c>
      <c r="AJ35" s="63">
        <f t="shared" si="11"/>
        <v>5.928571429</v>
      </c>
      <c r="AK35" s="63">
        <f t="shared" si="8"/>
        <v>31</v>
      </c>
    </row>
    <row r="36" ht="17.25" customHeight="1">
      <c r="A36" s="59">
        <v>27.0</v>
      </c>
      <c r="B36" s="58" t="s">
        <v>56</v>
      </c>
      <c r="C36" s="59">
        <v>163731.0</v>
      </c>
      <c r="D36" s="59"/>
      <c r="E36" s="59"/>
      <c r="F36" s="59">
        <v>6.0</v>
      </c>
      <c r="G36" s="59"/>
      <c r="H36" s="59">
        <v>7.0</v>
      </c>
      <c r="I36" s="59">
        <v>9.0</v>
      </c>
      <c r="J36" s="59"/>
      <c r="K36" s="59"/>
      <c r="L36" s="59">
        <v>14.0</v>
      </c>
      <c r="M36" s="59">
        <v>10.0</v>
      </c>
      <c r="N36" s="59"/>
      <c r="O36" s="59">
        <v>13.0</v>
      </c>
      <c r="P36" s="59"/>
      <c r="Q36" s="59"/>
      <c r="R36" s="60"/>
      <c r="S36" s="60"/>
      <c r="T36" s="59"/>
      <c r="U36" s="59">
        <v>7.0</v>
      </c>
      <c r="V36" s="1">
        <v>9.0</v>
      </c>
      <c r="W36" s="1">
        <v>9.0</v>
      </c>
      <c r="X36" s="1">
        <v>14.0</v>
      </c>
      <c r="Y36" s="1">
        <v>8.0</v>
      </c>
      <c r="Z36" s="1">
        <v>9.0</v>
      </c>
      <c r="AA36" s="1"/>
      <c r="AB36" s="59"/>
      <c r="AC36" s="59">
        <v>115.0</v>
      </c>
      <c r="AD36" s="59">
        <v>115.0</v>
      </c>
      <c r="AE36" s="45">
        <f t="shared" si="3"/>
        <v>12</v>
      </c>
      <c r="AF36" s="61">
        <f t="shared" si="4"/>
        <v>0.5</v>
      </c>
      <c r="AG36" s="62">
        <f t="shared" si="5"/>
        <v>0.5</v>
      </c>
      <c r="AI36" s="13">
        <f t="shared" si="10"/>
        <v>0</v>
      </c>
      <c r="AJ36" s="63">
        <f t="shared" si="11"/>
        <v>9.583333333</v>
      </c>
      <c r="AK36" s="63">
        <f t="shared" si="8"/>
        <v>47</v>
      </c>
    </row>
    <row r="37" ht="17.25" customHeight="1">
      <c r="A37" s="59">
        <v>28.0</v>
      </c>
      <c r="B37" s="58" t="s">
        <v>57</v>
      </c>
      <c r="C37" s="59">
        <v>564.0</v>
      </c>
      <c r="D37" s="59"/>
      <c r="E37" s="59"/>
      <c r="F37" s="59"/>
      <c r="G37" s="59"/>
      <c r="H37" s="59">
        <v>29.0</v>
      </c>
      <c r="I37" s="59">
        <v>19.0</v>
      </c>
      <c r="J37" s="59"/>
      <c r="K37" s="59">
        <v>21.0</v>
      </c>
      <c r="L37" s="59"/>
      <c r="M37" s="59">
        <v>22.0</v>
      </c>
      <c r="N37" s="59"/>
      <c r="O37" s="59"/>
      <c r="P37" s="59">
        <v>16.0</v>
      </c>
      <c r="Q37" s="59"/>
      <c r="R37" s="60"/>
      <c r="S37" s="60"/>
      <c r="T37" s="59"/>
      <c r="U37" s="59"/>
      <c r="V37" s="59"/>
      <c r="W37" s="59"/>
      <c r="X37" s="59"/>
      <c r="Y37" s="59"/>
      <c r="Z37" s="59"/>
      <c r="AA37" s="59"/>
      <c r="AB37" s="59"/>
      <c r="AC37" s="59">
        <v>107.0</v>
      </c>
      <c r="AD37" s="59">
        <v>107.0</v>
      </c>
      <c r="AE37" s="45">
        <f t="shared" si="3"/>
        <v>5</v>
      </c>
      <c r="AF37" s="61">
        <f t="shared" si="4"/>
        <v>0.2083333333</v>
      </c>
      <c r="AG37" s="62">
        <f t="shared" si="5"/>
        <v>0.2083333333</v>
      </c>
      <c r="AI37" s="13">
        <f t="shared" si="10"/>
        <v>0</v>
      </c>
      <c r="AJ37" s="63">
        <f t="shared" si="11"/>
        <v>21.4</v>
      </c>
      <c r="AK37" s="63">
        <f t="shared" si="8"/>
        <v>0</v>
      </c>
    </row>
    <row r="38" ht="17.25" customHeight="1">
      <c r="A38" s="59">
        <v>29.0</v>
      </c>
      <c r="B38" s="58" t="s">
        <v>58</v>
      </c>
      <c r="C38" s="60">
        <v>194625.0</v>
      </c>
      <c r="D38" s="59">
        <v>14.0</v>
      </c>
      <c r="E38" s="60">
        <v>12.0</v>
      </c>
      <c r="F38" s="60">
        <v>24.0</v>
      </c>
      <c r="G38" s="59">
        <v>16.0</v>
      </c>
      <c r="H38" s="60">
        <v>19.0</v>
      </c>
      <c r="I38" s="59"/>
      <c r="J38" s="59"/>
      <c r="K38" s="59"/>
      <c r="L38" s="59">
        <v>12.0</v>
      </c>
      <c r="M38" s="60"/>
      <c r="N38" s="60"/>
      <c r="O38" s="60"/>
      <c r="P38" s="60"/>
      <c r="Q38" s="60"/>
      <c r="R38" s="60"/>
      <c r="S38" s="60"/>
      <c r="T38" s="59"/>
      <c r="U38" s="59"/>
      <c r="V38" s="59"/>
      <c r="W38" s="59"/>
      <c r="X38" s="59"/>
      <c r="Y38" s="59"/>
      <c r="Z38" s="59"/>
      <c r="AA38" s="59"/>
      <c r="AB38" s="59"/>
      <c r="AC38" s="59">
        <v>97.0</v>
      </c>
      <c r="AD38" s="59">
        <v>97.0</v>
      </c>
      <c r="AE38" s="45">
        <f t="shared" si="3"/>
        <v>6</v>
      </c>
      <c r="AF38" s="61">
        <f t="shared" si="4"/>
        <v>0.25</v>
      </c>
      <c r="AG38" s="62">
        <f t="shared" si="5"/>
        <v>0.25</v>
      </c>
      <c r="AI38" s="13">
        <f t="shared" si="10"/>
        <v>0</v>
      </c>
      <c r="AJ38" s="63">
        <f t="shared" si="11"/>
        <v>16.16666667</v>
      </c>
      <c r="AK38" s="63">
        <f t="shared" si="8"/>
        <v>0</v>
      </c>
    </row>
    <row r="39" ht="17.25" customHeight="1">
      <c r="A39" s="59">
        <v>30.0</v>
      </c>
      <c r="B39" s="58" t="s">
        <v>59</v>
      </c>
      <c r="C39" s="59">
        <v>2.0</v>
      </c>
      <c r="D39" s="59"/>
      <c r="E39" s="59"/>
      <c r="F39" s="59"/>
      <c r="G39" s="59">
        <v>6.0</v>
      </c>
      <c r="H39" s="59">
        <v>26.0</v>
      </c>
      <c r="I39" s="59"/>
      <c r="J39" s="59"/>
      <c r="K39" s="59">
        <v>22.0</v>
      </c>
      <c r="L39" s="59"/>
      <c r="M39" s="59"/>
      <c r="N39" s="59">
        <v>10.0</v>
      </c>
      <c r="O39" s="59"/>
      <c r="P39" s="59"/>
      <c r="Q39" s="59"/>
      <c r="R39" s="60"/>
      <c r="S39" s="60"/>
      <c r="T39" s="59"/>
      <c r="U39" s="59">
        <v>20.0</v>
      </c>
      <c r="V39" s="59"/>
      <c r="W39" s="59"/>
      <c r="X39" s="59"/>
      <c r="Y39" s="59">
        <v>10.0</v>
      </c>
      <c r="Z39" s="59"/>
      <c r="AA39" s="59"/>
      <c r="AB39" s="59"/>
      <c r="AC39" s="59">
        <v>94.0</v>
      </c>
      <c r="AD39" s="59">
        <v>94.0</v>
      </c>
      <c r="AE39" s="45">
        <f t="shared" si="3"/>
        <v>6</v>
      </c>
      <c r="AF39" s="61">
        <f t="shared" si="4"/>
        <v>0.25</v>
      </c>
      <c r="AG39" s="62">
        <f t="shared" si="5"/>
        <v>0.25</v>
      </c>
      <c r="AI39" s="13">
        <f t="shared" si="10"/>
        <v>0</v>
      </c>
      <c r="AJ39" s="63">
        <f t="shared" si="11"/>
        <v>15.66666667</v>
      </c>
      <c r="AK39" s="63">
        <f t="shared" si="8"/>
        <v>30</v>
      </c>
    </row>
    <row r="40" ht="17.25" customHeight="1">
      <c r="A40" s="59">
        <v>31.0</v>
      </c>
      <c r="B40" s="58" t="s">
        <v>60</v>
      </c>
      <c r="C40" s="59">
        <v>183328.0</v>
      </c>
      <c r="D40" s="59"/>
      <c r="E40" s="59"/>
      <c r="F40" s="59"/>
      <c r="G40" s="59"/>
      <c r="H40" s="59"/>
      <c r="I40" s="59">
        <v>20.0</v>
      </c>
      <c r="J40" s="59">
        <v>7.0</v>
      </c>
      <c r="K40" s="59">
        <v>10.0</v>
      </c>
      <c r="L40" s="59">
        <v>15.0</v>
      </c>
      <c r="M40" s="59" t="s">
        <v>55</v>
      </c>
      <c r="N40" s="59"/>
      <c r="O40" s="59"/>
      <c r="P40" s="59"/>
      <c r="Q40" s="59"/>
      <c r="R40" s="60"/>
      <c r="S40" s="60"/>
      <c r="T40" s="59"/>
      <c r="U40" s="59"/>
      <c r="V40" s="59"/>
      <c r="W40" s="59"/>
      <c r="X40" s="59"/>
      <c r="Y40" s="59"/>
      <c r="Z40" s="59"/>
      <c r="AA40" s="59"/>
      <c r="AB40" s="59"/>
      <c r="AC40" s="59">
        <v>80.0</v>
      </c>
      <c r="AD40" s="59">
        <v>80.0</v>
      </c>
      <c r="AE40" s="45">
        <f t="shared" si="3"/>
        <v>5</v>
      </c>
      <c r="AF40" s="61">
        <f t="shared" si="4"/>
        <v>0.2083333333</v>
      </c>
      <c r="AG40" s="62">
        <f t="shared" si="5"/>
        <v>0.2083333333</v>
      </c>
      <c r="AI40" s="13">
        <f t="shared" si="10"/>
        <v>0</v>
      </c>
      <c r="AJ40" s="63">
        <f t="shared" si="11"/>
        <v>13</v>
      </c>
      <c r="AK40" s="63">
        <f t="shared" si="8"/>
        <v>0</v>
      </c>
    </row>
    <row r="41" ht="17.25" customHeight="1">
      <c r="A41" s="59">
        <v>32.0</v>
      </c>
      <c r="B41" s="58" t="s">
        <v>61</v>
      </c>
      <c r="C41" s="59">
        <v>205328.0</v>
      </c>
      <c r="D41" s="59">
        <v>9.0</v>
      </c>
      <c r="E41" s="59"/>
      <c r="F41" s="59">
        <v>8.0</v>
      </c>
      <c r="G41" s="59">
        <v>9.0</v>
      </c>
      <c r="H41" s="59"/>
      <c r="I41" s="59"/>
      <c r="J41" s="59"/>
      <c r="K41" s="59"/>
      <c r="L41" s="59"/>
      <c r="M41" s="59"/>
      <c r="N41" s="59"/>
      <c r="O41" s="59"/>
      <c r="P41" s="59"/>
      <c r="Q41" s="59">
        <v>10.0</v>
      </c>
      <c r="R41" s="60"/>
      <c r="S41" s="60">
        <v>7.0</v>
      </c>
      <c r="T41" s="59">
        <v>7.0</v>
      </c>
      <c r="U41" s="59">
        <v>6.0</v>
      </c>
      <c r="V41" s="59">
        <v>15.0</v>
      </c>
      <c r="W41" s="59"/>
      <c r="X41" s="59"/>
      <c r="Y41" s="59">
        <v>7.0</v>
      </c>
      <c r="Z41" s="59"/>
      <c r="AA41" s="59"/>
      <c r="AB41" s="59"/>
      <c r="AC41" s="59">
        <v>78.0</v>
      </c>
      <c r="AD41" s="59">
        <v>78.0</v>
      </c>
      <c r="AE41" s="45">
        <f t="shared" si="3"/>
        <v>9</v>
      </c>
      <c r="AF41" s="61">
        <f t="shared" si="4"/>
        <v>0.375</v>
      </c>
      <c r="AG41" s="62">
        <f t="shared" si="5"/>
        <v>0.375</v>
      </c>
      <c r="AI41" s="13">
        <f t="shared" si="10"/>
        <v>0</v>
      </c>
      <c r="AJ41" s="63">
        <f t="shared" si="11"/>
        <v>8.666666667</v>
      </c>
      <c r="AK41" s="63">
        <f t="shared" si="8"/>
        <v>35</v>
      </c>
    </row>
    <row r="42" ht="17.25" customHeight="1">
      <c r="A42" s="59">
        <v>33.0</v>
      </c>
      <c r="B42" s="58" t="s">
        <v>62</v>
      </c>
      <c r="C42" s="59">
        <v>190606.0</v>
      </c>
      <c r="D42" s="59"/>
      <c r="E42" s="59"/>
      <c r="F42" s="59"/>
      <c r="G42" s="59"/>
      <c r="H42" s="59" t="s">
        <v>63</v>
      </c>
      <c r="I42" s="59">
        <v>10.0</v>
      </c>
      <c r="J42" s="59"/>
      <c r="K42" s="59">
        <v>7.0</v>
      </c>
      <c r="L42" s="59"/>
      <c r="M42" s="59"/>
      <c r="N42" s="59"/>
      <c r="O42" s="59">
        <v>6.0</v>
      </c>
      <c r="P42" s="59"/>
      <c r="Q42" s="59"/>
      <c r="R42" s="60"/>
      <c r="S42" s="60"/>
      <c r="T42" s="59"/>
      <c r="U42" s="59"/>
      <c r="V42" s="59"/>
      <c r="W42" s="59"/>
      <c r="X42" s="59">
        <v>11.0</v>
      </c>
      <c r="Y42" s="59"/>
      <c r="Z42" s="59"/>
      <c r="AA42" s="59"/>
      <c r="AB42" s="59"/>
      <c r="AC42" s="59">
        <v>67.0</v>
      </c>
      <c r="AD42" s="59">
        <v>67.0</v>
      </c>
      <c r="AE42" s="45">
        <f t="shared" si="3"/>
        <v>5</v>
      </c>
      <c r="AF42" s="61">
        <f t="shared" si="4"/>
        <v>0.2083333333</v>
      </c>
      <c r="AG42" s="62">
        <f t="shared" si="5"/>
        <v>0.2083333333</v>
      </c>
      <c r="AI42" s="13">
        <f t="shared" si="10"/>
        <v>0</v>
      </c>
      <c r="AJ42" s="63">
        <f t="shared" si="11"/>
        <v>8.5</v>
      </c>
      <c r="AK42" s="63">
        <f t="shared" si="8"/>
        <v>11</v>
      </c>
    </row>
    <row r="43" ht="17.25" customHeight="1">
      <c r="A43" s="59">
        <v>34.0</v>
      </c>
      <c r="B43" s="58" t="s">
        <v>64</v>
      </c>
      <c r="C43" s="59">
        <v>208391.0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>
        <v>21.0</v>
      </c>
      <c r="O43" s="59">
        <v>18.0</v>
      </c>
      <c r="P43" s="59"/>
      <c r="Q43" s="59"/>
      <c r="R43" s="60"/>
      <c r="S43" s="60"/>
      <c r="T43" s="59"/>
      <c r="U43" s="59">
        <v>19.0</v>
      </c>
      <c r="V43" s="59"/>
      <c r="W43" s="59"/>
      <c r="X43" s="59"/>
      <c r="Y43" s="59"/>
      <c r="Z43" s="59"/>
      <c r="AA43" s="59"/>
      <c r="AB43" s="59"/>
      <c r="AC43" s="59">
        <v>58.0</v>
      </c>
      <c r="AD43" s="59">
        <v>58.0</v>
      </c>
      <c r="AE43" s="45">
        <f t="shared" si="3"/>
        <v>3</v>
      </c>
      <c r="AF43" s="61">
        <f t="shared" si="4"/>
        <v>0.125</v>
      </c>
      <c r="AG43" s="62">
        <f t="shared" si="5"/>
        <v>0.125</v>
      </c>
      <c r="AI43" s="13">
        <f t="shared" si="10"/>
        <v>0</v>
      </c>
      <c r="AJ43" s="63">
        <f t="shared" si="11"/>
        <v>19.33333333</v>
      </c>
      <c r="AK43" s="63">
        <f t="shared" si="8"/>
        <v>19</v>
      </c>
    </row>
    <row r="44" ht="17.25" customHeight="1">
      <c r="A44" s="59">
        <v>35.0</v>
      </c>
      <c r="B44" s="58" t="s">
        <v>65</v>
      </c>
      <c r="C44" s="59">
        <v>205331.0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>
        <v>19.0</v>
      </c>
      <c r="P44" s="59">
        <v>7.0</v>
      </c>
      <c r="Q44" s="59"/>
      <c r="R44" s="60"/>
      <c r="S44" s="60"/>
      <c r="T44" s="59"/>
      <c r="U44" s="59"/>
      <c r="V44" s="59">
        <v>21.0</v>
      </c>
      <c r="W44" s="59"/>
      <c r="X44" s="59"/>
      <c r="Y44" s="59"/>
      <c r="Z44" s="59"/>
      <c r="AA44" s="59"/>
      <c r="AB44" s="59"/>
      <c r="AC44" s="59">
        <v>47.0</v>
      </c>
      <c r="AD44" s="59">
        <v>47.0</v>
      </c>
      <c r="AE44" s="45">
        <f t="shared" si="3"/>
        <v>3</v>
      </c>
      <c r="AF44" s="61">
        <f t="shared" si="4"/>
        <v>0.125</v>
      </c>
      <c r="AG44" s="62">
        <f t="shared" si="5"/>
        <v>0.125</v>
      </c>
      <c r="AI44" s="13">
        <f t="shared" si="10"/>
        <v>0</v>
      </c>
      <c r="AJ44" s="63">
        <f t="shared" si="11"/>
        <v>15.66666667</v>
      </c>
      <c r="AK44" s="63">
        <f t="shared" si="8"/>
        <v>21</v>
      </c>
    </row>
    <row r="45" ht="17.25" customHeight="1">
      <c r="A45" s="59">
        <v>36.0</v>
      </c>
      <c r="B45" s="58" t="s">
        <v>66</v>
      </c>
      <c r="C45" s="59">
        <v>844.0</v>
      </c>
      <c r="D45" s="59"/>
      <c r="E45" s="59"/>
      <c r="F45" s="59"/>
      <c r="G45" s="59"/>
      <c r="H45" s="59"/>
      <c r="I45" s="59"/>
      <c r="J45" s="59"/>
      <c r="K45" s="59"/>
      <c r="L45" s="59"/>
      <c r="M45" s="59">
        <v>13.0</v>
      </c>
      <c r="N45" s="59"/>
      <c r="O45" s="59"/>
      <c r="P45" s="59"/>
      <c r="Q45" s="59"/>
      <c r="R45" s="60"/>
      <c r="S45" s="60"/>
      <c r="T45" s="59"/>
      <c r="U45" s="59">
        <v>14.0</v>
      </c>
      <c r="V45" s="59"/>
      <c r="W45" s="59">
        <v>5.0</v>
      </c>
      <c r="X45" s="59">
        <v>9.0</v>
      </c>
      <c r="Y45" s="59"/>
      <c r="Z45" s="59"/>
      <c r="AA45" s="59"/>
      <c r="AB45" s="59"/>
      <c r="AC45" s="59">
        <v>41.0</v>
      </c>
      <c r="AD45" s="59">
        <v>41.0</v>
      </c>
      <c r="AE45" s="45">
        <f t="shared" si="3"/>
        <v>4</v>
      </c>
      <c r="AF45" s="61">
        <f t="shared" si="4"/>
        <v>0.1666666667</v>
      </c>
      <c r="AG45" s="62">
        <f t="shared" si="5"/>
        <v>0.1666666667</v>
      </c>
      <c r="AI45" s="13">
        <f t="shared" si="10"/>
        <v>0</v>
      </c>
      <c r="AJ45" s="63">
        <f t="shared" si="11"/>
        <v>10.25</v>
      </c>
      <c r="AK45" s="63">
        <f t="shared" si="8"/>
        <v>28</v>
      </c>
    </row>
    <row r="46" ht="17.25" customHeight="1">
      <c r="A46" s="59">
        <v>37.0</v>
      </c>
      <c r="B46" s="58" t="s">
        <v>67</v>
      </c>
      <c r="C46" s="59">
        <v>844.0</v>
      </c>
      <c r="D46" s="59"/>
      <c r="E46" s="59"/>
      <c r="F46" s="59"/>
      <c r="G46" s="59"/>
      <c r="H46" s="59">
        <v>31.0</v>
      </c>
      <c r="I46" s="59"/>
      <c r="J46" s="59"/>
      <c r="K46" s="59"/>
      <c r="L46" s="59"/>
      <c r="M46" s="59"/>
      <c r="N46" s="59"/>
      <c r="O46" s="59"/>
      <c r="P46" s="59"/>
      <c r="Q46" s="59"/>
      <c r="R46" s="60"/>
      <c r="S46" s="60"/>
      <c r="T46" s="59"/>
      <c r="U46" s="59"/>
      <c r="V46" s="59"/>
      <c r="W46" s="59"/>
      <c r="X46" s="59"/>
      <c r="Y46" s="59"/>
      <c r="Z46" s="59"/>
      <c r="AA46" s="59"/>
      <c r="AB46" s="59"/>
      <c r="AC46" s="59">
        <v>31.0</v>
      </c>
      <c r="AD46" s="59">
        <v>31.0</v>
      </c>
      <c r="AE46" s="45">
        <f t="shared" si="3"/>
        <v>1</v>
      </c>
      <c r="AF46" s="61">
        <f t="shared" si="4"/>
        <v>0.04166666667</v>
      </c>
      <c r="AG46" s="62">
        <f t="shared" si="5"/>
        <v>0.04166666667</v>
      </c>
      <c r="AI46" s="13">
        <f t="shared" si="10"/>
        <v>0</v>
      </c>
      <c r="AJ46" s="63">
        <f t="shared" si="11"/>
        <v>31</v>
      </c>
      <c r="AK46" s="63">
        <f t="shared" si="8"/>
        <v>0</v>
      </c>
    </row>
    <row r="47" ht="17.25" customHeight="1">
      <c r="A47" s="59">
        <v>38.0</v>
      </c>
      <c r="B47" s="58" t="s">
        <v>68</v>
      </c>
      <c r="C47" s="59">
        <v>87563.0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60"/>
      <c r="S47" s="60"/>
      <c r="T47" s="59"/>
      <c r="U47" s="59"/>
      <c r="V47" s="59">
        <v>8.0</v>
      </c>
      <c r="W47" s="59">
        <v>8.0</v>
      </c>
      <c r="X47" s="59">
        <v>10.0</v>
      </c>
      <c r="Y47" s="59"/>
      <c r="Z47" s="59"/>
      <c r="AA47" s="59"/>
      <c r="AB47" s="59">
        <v>5.0</v>
      </c>
      <c r="AC47" s="59">
        <v>31.0</v>
      </c>
      <c r="AD47" s="59">
        <v>31.0</v>
      </c>
      <c r="AE47" s="45">
        <f t="shared" si="3"/>
        <v>3</v>
      </c>
      <c r="AF47" s="61">
        <f t="shared" si="4"/>
        <v>0.125</v>
      </c>
      <c r="AG47" s="62">
        <f t="shared" si="5"/>
        <v>0.125</v>
      </c>
      <c r="AI47" s="13">
        <f t="shared" si="10"/>
        <v>0</v>
      </c>
      <c r="AJ47" s="63">
        <f t="shared" si="11"/>
        <v>8.666666667</v>
      </c>
      <c r="AK47" s="63">
        <f t="shared" si="8"/>
        <v>26</v>
      </c>
    </row>
    <row r="48" ht="17.25" customHeight="1">
      <c r="A48" s="59">
        <v>39.0</v>
      </c>
      <c r="B48" s="58" t="s">
        <v>69</v>
      </c>
      <c r="C48" s="59" t="s">
        <v>70</v>
      </c>
      <c r="D48" s="59"/>
      <c r="E48" s="59"/>
      <c r="F48" s="59"/>
      <c r="G48" s="59"/>
      <c r="H48" s="59"/>
      <c r="I48" s="59"/>
      <c r="J48" s="59"/>
      <c r="K48" s="59"/>
      <c r="L48" s="59">
        <v>24.0</v>
      </c>
      <c r="M48" s="59"/>
      <c r="N48" s="59"/>
      <c r="O48" s="59"/>
      <c r="P48" s="59"/>
      <c r="Q48" s="59"/>
      <c r="R48" s="60"/>
      <c r="S48" s="60"/>
      <c r="T48" s="59"/>
      <c r="U48" s="59"/>
      <c r="V48" s="59"/>
      <c r="W48" s="59"/>
      <c r="X48" s="59"/>
      <c r="Y48" s="59"/>
      <c r="Z48" s="59"/>
      <c r="AA48" s="59"/>
      <c r="AB48" s="59"/>
      <c r="AC48" s="59">
        <v>24.0</v>
      </c>
      <c r="AD48" s="59">
        <v>24.0</v>
      </c>
      <c r="AE48" s="45">
        <f t="shared" si="3"/>
        <v>1</v>
      </c>
      <c r="AF48" s="61">
        <f t="shared" si="4"/>
        <v>0.04166666667</v>
      </c>
      <c r="AG48" s="62">
        <f t="shared" si="5"/>
        <v>0.04166666667</v>
      </c>
      <c r="AI48" s="13">
        <f t="shared" si="10"/>
        <v>0</v>
      </c>
      <c r="AJ48" s="63">
        <f t="shared" si="11"/>
        <v>24</v>
      </c>
      <c r="AK48" s="63">
        <f t="shared" si="8"/>
        <v>0</v>
      </c>
    </row>
    <row r="49" ht="17.25" customHeight="1">
      <c r="A49" s="59">
        <v>40.0</v>
      </c>
      <c r="B49" s="58" t="s">
        <v>71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60"/>
      <c r="S49" s="60"/>
      <c r="T49" s="59"/>
      <c r="U49" s="59"/>
      <c r="V49" s="59"/>
      <c r="W49" s="59"/>
      <c r="X49" s="59">
        <v>24.0</v>
      </c>
      <c r="Y49" s="59"/>
      <c r="Z49" s="59"/>
      <c r="AA49" s="59"/>
      <c r="AB49" s="59"/>
      <c r="AC49" s="59">
        <v>24.0</v>
      </c>
      <c r="AD49" s="59">
        <v>24.0</v>
      </c>
      <c r="AE49" s="45">
        <f t="shared" si="3"/>
        <v>1</v>
      </c>
      <c r="AF49" s="61">
        <f t="shared" si="4"/>
        <v>0.04166666667</v>
      </c>
      <c r="AG49" s="62">
        <f t="shared" si="5"/>
        <v>0.04166666667</v>
      </c>
      <c r="AI49" s="13">
        <f t="shared" si="10"/>
        <v>0</v>
      </c>
      <c r="AJ49" s="63">
        <f t="shared" si="11"/>
        <v>24</v>
      </c>
      <c r="AK49" s="63">
        <f t="shared" si="8"/>
        <v>24</v>
      </c>
    </row>
    <row r="50" ht="17.25" customHeight="1">
      <c r="A50" s="59">
        <v>41.0</v>
      </c>
      <c r="B50" s="58" t="s">
        <v>72</v>
      </c>
      <c r="C50" s="59">
        <v>145884.0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>
        <v>5.0</v>
      </c>
      <c r="Q50" s="59">
        <v>5.0</v>
      </c>
      <c r="R50" s="60">
        <v>5.0</v>
      </c>
      <c r="S50" s="60">
        <v>5.0</v>
      </c>
      <c r="T50" s="59"/>
      <c r="U50" s="59"/>
      <c r="V50" s="59"/>
      <c r="W50" s="59"/>
      <c r="X50" s="59"/>
      <c r="Y50" s="59"/>
      <c r="Z50" s="59"/>
      <c r="AA50" s="59"/>
      <c r="AB50" s="59"/>
      <c r="AC50" s="59">
        <v>20.0</v>
      </c>
      <c r="AD50" s="59">
        <v>20.0</v>
      </c>
      <c r="AE50" s="45">
        <f t="shared" si="3"/>
        <v>4</v>
      </c>
      <c r="AF50" s="61">
        <f t="shared" si="4"/>
        <v>0.1666666667</v>
      </c>
      <c r="AG50" s="62">
        <f t="shared" si="5"/>
        <v>0.1666666667</v>
      </c>
      <c r="AI50" s="13">
        <f t="shared" si="10"/>
        <v>0</v>
      </c>
      <c r="AJ50" s="63">
        <f t="shared" si="11"/>
        <v>5</v>
      </c>
      <c r="AK50" s="63">
        <f t="shared" si="8"/>
        <v>0</v>
      </c>
    </row>
    <row r="51" ht="17.25" customHeight="1">
      <c r="A51" s="59">
        <v>42.0</v>
      </c>
      <c r="B51" s="58" t="s">
        <v>73</v>
      </c>
      <c r="C51" s="59">
        <v>844.0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0"/>
      <c r="S51" s="60"/>
      <c r="T51" s="59"/>
      <c r="U51" s="59"/>
      <c r="V51" s="59">
        <v>5.0</v>
      </c>
      <c r="W51" s="59">
        <v>7.0</v>
      </c>
      <c r="X51" s="59">
        <v>7.0</v>
      </c>
      <c r="Y51" s="59"/>
      <c r="Z51" s="59"/>
      <c r="AA51" s="59"/>
      <c r="AB51" s="59"/>
      <c r="AC51" s="59">
        <v>19.0</v>
      </c>
      <c r="AD51" s="59">
        <v>19.0</v>
      </c>
      <c r="AE51" s="45">
        <f t="shared" si="3"/>
        <v>3</v>
      </c>
      <c r="AF51" s="61">
        <f t="shared" si="4"/>
        <v>0.125</v>
      </c>
      <c r="AG51" s="62">
        <f t="shared" si="5"/>
        <v>0.125</v>
      </c>
      <c r="AI51" s="13">
        <f t="shared" si="10"/>
        <v>0</v>
      </c>
      <c r="AJ51" s="63">
        <f t="shared" si="11"/>
        <v>6.333333333</v>
      </c>
      <c r="AK51" s="63">
        <f t="shared" si="8"/>
        <v>19</v>
      </c>
    </row>
    <row r="52" ht="17.25" customHeight="1">
      <c r="A52" s="59">
        <v>43.0</v>
      </c>
      <c r="B52" s="58" t="s">
        <v>74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>
        <v>16.0</v>
      </c>
      <c r="N52" s="59"/>
      <c r="O52" s="59"/>
      <c r="P52" s="59"/>
      <c r="Q52" s="59"/>
      <c r="R52" s="60"/>
      <c r="S52" s="60"/>
      <c r="T52" s="59"/>
      <c r="U52" s="59"/>
      <c r="V52" s="59"/>
      <c r="W52" s="59"/>
      <c r="X52" s="59"/>
      <c r="Y52" s="59"/>
      <c r="Z52" s="59"/>
      <c r="AA52" s="59"/>
      <c r="AB52" s="59"/>
      <c r="AC52" s="59">
        <v>16.0</v>
      </c>
      <c r="AD52" s="59">
        <v>16.0</v>
      </c>
      <c r="AE52" s="45">
        <f t="shared" si="3"/>
        <v>1</v>
      </c>
      <c r="AF52" s="61">
        <f t="shared" si="4"/>
        <v>0.04166666667</v>
      </c>
      <c r="AG52" s="62">
        <f t="shared" si="5"/>
        <v>0.04166666667</v>
      </c>
      <c r="AI52" s="13">
        <f t="shared" si="10"/>
        <v>0</v>
      </c>
      <c r="AJ52" s="63">
        <f t="shared" si="11"/>
        <v>16</v>
      </c>
      <c r="AK52" s="63">
        <f t="shared" si="8"/>
        <v>0</v>
      </c>
    </row>
    <row r="53" ht="17.25" customHeight="1">
      <c r="A53" s="59">
        <v>44.0</v>
      </c>
      <c r="B53" s="58" t="s">
        <v>75</v>
      </c>
      <c r="C53" s="59"/>
      <c r="D53" s="59"/>
      <c r="E53" s="59"/>
      <c r="F53" s="59"/>
      <c r="G53" s="59"/>
      <c r="H53" s="59"/>
      <c r="I53" s="59"/>
      <c r="J53" s="59">
        <v>14.0</v>
      </c>
      <c r="K53" s="59"/>
      <c r="L53" s="59"/>
      <c r="M53" s="59"/>
      <c r="N53" s="59"/>
      <c r="O53" s="59"/>
      <c r="P53" s="59"/>
      <c r="Q53" s="59"/>
      <c r="R53" s="60"/>
      <c r="S53" s="60"/>
      <c r="T53" s="59"/>
      <c r="U53" s="59"/>
      <c r="V53" s="59"/>
      <c r="W53" s="59"/>
      <c r="X53" s="59"/>
      <c r="Y53" s="59"/>
      <c r="Z53" s="59"/>
      <c r="AA53" s="59"/>
      <c r="AB53" s="59"/>
      <c r="AC53" s="59">
        <v>14.0</v>
      </c>
      <c r="AD53" s="59">
        <v>14.0</v>
      </c>
      <c r="AE53" s="45">
        <f t="shared" si="3"/>
        <v>1</v>
      </c>
      <c r="AF53" s="61">
        <f t="shared" si="4"/>
        <v>0.04166666667</v>
      </c>
      <c r="AG53" s="62">
        <f t="shared" si="5"/>
        <v>0.04166666667</v>
      </c>
      <c r="AI53" s="13">
        <f t="shared" si="10"/>
        <v>0</v>
      </c>
      <c r="AJ53" s="63">
        <f t="shared" si="11"/>
        <v>14</v>
      </c>
      <c r="AK53" s="63">
        <f t="shared" si="8"/>
        <v>0</v>
      </c>
    </row>
    <row r="54" ht="17.25" customHeight="1">
      <c r="A54" s="59">
        <v>45.0</v>
      </c>
      <c r="B54" s="58" t="s">
        <v>76</v>
      </c>
      <c r="C54" s="59">
        <v>180352.0</v>
      </c>
      <c r="D54" s="59"/>
      <c r="E54" s="59"/>
      <c r="F54" s="59"/>
      <c r="G54" s="59"/>
      <c r="H54" s="59">
        <v>14.0</v>
      </c>
      <c r="I54" s="59"/>
      <c r="J54" s="59"/>
      <c r="K54" s="59"/>
      <c r="L54" s="59"/>
      <c r="M54" s="59"/>
      <c r="N54" s="59"/>
      <c r="O54" s="59"/>
      <c r="P54" s="59"/>
      <c r="Q54" s="59"/>
      <c r="R54" s="60"/>
      <c r="S54" s="60"/>
      <c r="T54" s="59"/>
      <c r="U54" s="59"/>
      <c r="V54" s="59"/>
      <c r="W54" s="59"/>
      <c r="X54" s="59"/>
      <c r="Y54" s="59"/>
      <c r="Z54" s="59"/>
      <c r="AA54" s="59"/>
      <c r="AB54" s="59"/>
      <c r="AC54" s="59">
        <v>14.0</v>
      </c>
      <c r="AD54" s="59">
        <v>14.0</v>
      </c>
      <c r="AE54" s="45">
        <f t="shared" si="3"/>
        <v>1</v>
      </c>
      <c r="AF54" s="61">
        <f t="shared" si="4"/>
        <v>0.04166666667</v>
      </c>
      <c r="AG54" s="62">
        <f t="shared" si="5"/>
        <v>0.04166666667</v>
      </c>
      <c r="AI54" s="13">
        <f t="shared" si="10"/>
        <v>0</v>
      </c>
      <c r="AJ54" s="63">
        <f t="shared" si="11"/>
        <v>14</v>
      </c>
      <c r="AK54" s="63">
        <f t="shared" si="8"/>
        <v>0</v>
      </c>
    </row>
    <row r="55" ht="17.25" customHeight="1">
      <c r="A55" s="59">
        <v>46.0</v>
      </c>
      <c r="B55" s="58" t="s">
        <v>77</v>
      </c>
      <c r="C55" s="59">
        <v>191738.0</v>
      </c>
      <c r="D55" s="59">
        <v>5.0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>
        <v>8.0</v>
      </c>
      <c r="P55" s="59"/>
      <c r="Q55" s="59"/>
      <c r="R55" s="60"/>
      <c r="S55" s="60"/>
      <c r="T55" s="59"/>
      <c r="U55" s="59"/>
      <c r="V55" s="59"/>
      <c r="W55" s="59"/>
      <c r="X55" s="59"/>
      <c r="Y55" s="59"/>
      <c r="Z55" s="59"/>
      <c r="AA55" s="59"/>
      <c r="AB55" s="59"/>
      <c r="AC55" s="59">
        <v>13.0</v>
      </c>
      <c r="AD55" s="59">
        <v>13.0</v>
      </c>
      <c r="AE55" s="45">
        <f t="shared" si="3"/>
        <v>2</v>
      </c>
      <c r="AF55" s="61">
        <f t="shared" si="4"/>
        <v>0.08333333333</v>
      </c>
      <c r="AG55" s="64"/>
    </row>
    <row r="56" ht="17.25" customHeight="1">
      <c r="A56" s="59">
        <v>47.0</v>
      </c>
      <c r="B56" s="58" t="s">
        <v>78</v>
      </c>
      <c r="C56" s="59">
        <v>145884.0</v>
      </c>
      <c r="D56" s="59"/>
      <c r="E56" s="59"/>
      <c r="F56" s="59"/>
      <c r="G56" s="59"/>
      <c r="H56" s="59"/>
      <c r="I56" s="59"/>
      <c r="J56" s="59"/>
      <c r="K56" s="59"/>
      <c r="L56" s="59">
        <v>9.0</v>
      </c>
      <c r="M56" s="59"/>
      <c r="N56" s="59"/>
      <c r="O56" s="59"/>
      <c r="P56" s="59"/>
      <c r="Q56" s="59"/>
      <c r="R56" s="60"/>
      <c r="S56" s="60"/>
      <c r="T56" s="59"/>
      <c r="U56" s="59"/>
      <c r="V56" s="59"/>
      <c r="W56" s="59"/>
      <c r="X56" s="59"/>
      <c r="Y56" s="59"/>
      <c r="Z56" s="59"/>
      <c r="AA56" s="59"/>
      <c r="AB56" s="59"/>
      <c r="AC56" s="59">
        <v>9.0</v>
      </c>
      <c r="AD56" s="59">
        <v>9.0</v>
      </c>
      <c r="AE56" s="45">
        <f t="shared" si="3"/>
        <v>1</v>
      </c>
      <c r="AF56" s="61">
        <f t="shared" si="4"/>
        <v>0.04166666667</v>
      </c>
      <c r="AG56" s="64"/>
    </row>
    <row r="57" ht="17.25" customHeight="1">
      <c r="A57" s="59">
        <v>48.0</v>
      </c>
      <c r="B57" s="58" t="s">
        <v>79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60"/>
      <c r="S57" s="60"/>
      <c r="T57" s="59"/>
      <c r="U57" s="59"/>
      <c r="V57" s="59"/>
      <c r="W57" s="59"/>
      <c r="X57" s="59"/>
      <c r="Y57" s="59"/>
      <c r="Z57" s="59">
        <v>8.0</v>
      </c>
      <c r="AA57" s="59"/>
      <c r="AB57" s="59"/>
      <c r="AC57" s="59">
        <v>8.0</v>
      </c>
      <c r="AD57" s="59">
        <v>8.0</v>
      </c>
      <c r="AE57" s="45">
        <f t="shared" si="3"/>
        <v>1</v>
      </c>
      <c r="AF57" s="61">
        <f t="shared" si="4"/>
        <v>0.04166666667</v>
      </c>
      <c r="AG57" s="64"/>
    </row>
    <row r="58" ht="17.25" customHeight="1">
      <c r="A58" s="59">
        <v>49.0</v>
      </c>
      <c r="B58" s="58" t="s">
        <v>80</v>
      </c>
      <c r="C58" s="59"/>
      <c r="D58" s="59"/>
      <c r="E58" s="59"/>
      <c r="F58" s="59"/>
      <c r="G58" s="59"/>
      <c r="H58" s="59"/>
      <c r="I58" s="59">
        <v>8.0</v>
      </c>
      <c r="J58" s="59"/>
      <c r="K58" s="59"/>
      <c r="L58" s="59"/>
      <c r="M58" s="59"/>
      <c r="N58" s="59"/>
      <c r="O58" s="59"/>
      <c r="P58" s="59"/>
      <c r="Q58" s="59"/>
      <c r="R58" s="60"/>
      <c r="S58" s="60"/>
      <c r="T58" s="59"/>
      <c r="U58" s="59"/>
      <c r="V58" s="1"/>
      <c r="W58" s="1"/>
      <c r="X58" s="1"/>
      <c r="Y58" s="1"/>
      <c r="Z58" s="1"/>
      <c r="AA58" s="1"/>
      <c r="AB58" s="59"/>
      <c r="AC58" s="59">
        <v>8.0</v>
      </c>
      <c r="AD58" s="59">
        <v>8.0</v>
      </c>
      <c r="AE58" s="45">
        <f t="shared" si="3"/>
        <v>1</v>
      </c>
      <c r="AF58" s="61">
        <f t="shared" si="4"/>
        <v>0.04166666667</v>
      </c>
      <c r="AG58" s="64"/>
    </row>
    <row r="59" ht="17.25" customHeight="1">
      <c r="A59" s="59">
        <v>50.0</v>
      </c>
      <c r="B59" s="58" t="s">
        <v>81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60"/>
      <c r="S59" s="60"/>
      <c r="T59" s="59"/>
      <c r="U59" s="59"/>
      <c r="V59" s="1"/>
      <c r="W59" s="1"/>
      <c r="X59" s="1"/>
      <c r="Y59" s="1"/>
      <c r="Z59" s="1">
        <v>6.0</v>
      </c>
      <c r="AA59" s="1"/>
      <c r="AB59" s="59"/>
      <c r="AC59" s="59">
        <v>6.0</v>
      </c>
      <c r="AD59" s="59">
        <v>6.0</v>
      </c>
      <c r="AE59" s="45">
        <f t="shared" si="3"/>
        <v>1</v>
      </c>
      <c r="AF59" s="61">
        <f t="shared" si="4"/>
        <v>0.04166666667</v>
      </c>
      <c r="AG59" s="64"/>
    </row>
  </sheetData>
  <mergeCells count="9">
    <mergeCell ref="L7:S7"/>
    <mergeCell ref="T7:AA7"/>
    <mergeCell ref="D1:AD1"/>
    <mergeCell ref="D2:AD2"/>
    <mergeCell ref="D3:X3"/>
    <mergeCell ref="Y3:AA3"/>
    <mergeCell ref="AC3:AF3"/>
    <mergeCell ref="AC6:AE6"/>
    <mergeCell ref="D7:K7"/>
  </mergeCells>
  <conditionalFormatting sqref="AF10:AF59">
    <cfRule type="colorScale" priority="1">
      <colorScale>
        <cfvo type="min"/>
        <cfvo type="max"/>
        <color rgb="FFFF0000"/>
        <color rgb="FF00FF00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75"/>
  <sheetData>
    <row r="1">
      <c r="A1" s="65"/>
    </row>
    <row r="2">
      <c r="A2" s="66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75"/>
  <cols>
    <col customWidth="1" min="1" max="1" width="8.0"/>
    <col customWidth="1" min="2" max="26" width="4.43"/>
    <col customWidth="1" min="27" max="27" width="7.71"/>
    <col customWidth="1" min="28" max="28" width="4.71"/>
    <col customWidth="1" min="29" max="29" width="6.43"/>
    <col customWidth="1" min="30" max="31" width="7.29"/>
  </cols>
  <sheetData>
    <row r="1">
      <c r="A1" s="67" t="s">
        <v>82</v>
      </c>
      <c r="B1" s="68">
        <v>1.0</v>
      </c>
      <c r="C1" s="68">
        <v>2.0</v>
      </c>
      <c r="D1" s="68">
        <v>3.0</v>
      </c>
      <c r="E1" s="68">
        <v>4.0</v>
      </c>
      <c r="F1" s="68">
        <v>5.0</v>
      </c>
      <c r="G1" s="68">
        <v>6.0</v>
      </c>
      <c r="H1" s="68">
        <v>7.0</v>
      </c>
      <c r="I1" s="68">
        <v>8.0</v>
      </c>
      <c r="J1" s="68">
        <v>9.0</v>
      </c>
      <c r="K1" s="68">
        <v>10.0</v>
      </c>
      <c r="L1" s="68">
        <v>11.0</v>
      </c>
      <c r="M1" s="68">
        <v>12.0</v>
      </c>
      <c r="N1" s="68">
        <v>13.0</v>
      </c>
      <c r="O1" s="68">
        <v>14.0</v>
      </c>
      <c r="P1" s="68">
        <v>15.0</v>
      </c>
      <c r="Q1" s="68">
        <v>16.0</v>
      </c>
      <c r="R1" s="68">
        <v>17.0</v>
      </c>
      <c r="S1" s="68">
        <v>18.0</v>
      </c>
      <c r="T1" s="68">
        <v>19.0</v>
      </c>
      <c r="U1" s="68">
        <v>20.0</v>
      </c>
      <c r="V1" s="68">
        <v>21.0</v>
      </c>
      <c r="W1" s="68">
        <v>22.0</v>
      </c>
      <c r="X1" s="68">
        <v>23.0</v>
      </c>
      <c r="Y1" s="68">
        <v>24.0</v>
      </c>
      <c r="Z1" s="69">
        <v>25.0</v>
      </c>
      <c r="AA1" s="70" t="s">
        <v>83</v>
      </c>
      <c r="AB1" s="71" t="s">
        <v>84</v>
      </c>
      <c r="AC1" s="71" t="s">
        <v>85</v>
      </c>
      <c r="AD1" s="71" t="s">
        <v>86</v>
      </c>
      <c r="AE1" s="72" t="s">
        <v>87</v>
      </c>
    </row>
    <row r="2">
      <c r="A2" s="73">
        <v>2021.0</v>
      </c>
      <c r="B2" s="74">
        <f>Tisdagscuppen!D6</f>
        <v>21</v>
      </c>
      <c r="C2" s="74">
        <f>Tisdagscuppen!E6</f>
        <v>22</v>
      </c>
      <c r="D2" s="74">
        <f>Tisdagscuppen!F6</f>
        <v>21</v>
      </c>
      <c r="E2" s="74">
        <f>Tisdagscuppen!G6</f>
        <v>24</v>
      </c>
      <c r="F2" s="74">
        <f>Tisdagscuppen!H6</f>
        <v>29</v>
      </c>
      <c r="G2" s="75">
        <f>Tisdagscuppen!I6</f>
        <v>26</v>
      </c>
      <c r="H2" s="76">
        <f>Tisdagscuppen!J6</f>
        <v>22</v>
      </c>
      <c r="I2" s="74">
        <f>Tisdagscuppen!K6</f>
        <v>27</v>
      </c>
      <c r="J2" s="76">
        <f>Tisdagscuppen!L6</f>
        <v>21</v>
      </c>
      <c r="K2" s="77">
        <f>Tisdagscuppen!M6</f>
        <v>24</v>
      </c>
      <c r="L2" s="77">
        <f>Tisdagscuppen!N6</f>
        <v>17</v>
      </c>
      <c r="M2" s="77">
        <f>Tisdagscuppen!O6</f>
        <v>19</v>
      </c>
      <c r="N2" s="77">
        <f>Tisdagscuppen!P6</f>
        <v>13</v>
      </c>
      <c r="O2" s="77">
        <f>Tisdagscuppen!Q6</f>
        <v>6</v>
      </c>
      <c r="P2" s="77">
        <f>Tisdagscuppen!R6</f>
        <v>6</v>
      </c>
      <c r="Q2" s="77">
        <f>Tisdagscuppen!S6</f>
        <v>9</v>
      </c>
      <c r="R2" s="77">
        <f>Tisdagscuppen!T6</f>
        <v>9</v>
      </c>
      <c r="S2" s="74">
        <f>Tisdagscuppen!U6</f>
        <v>19</v>
      </c>
      <c r="T2" s="78">
        <f>Tisdagscuppen!V6</f>
        <v>19</v>
      </c>
      <c r="U2" s="78">
        <f>Tisdagscuppen!W6</f>
        <v>20</v>
      </c>
      <c r="V2" s="78">
        <f>Tisdagscuppen!X6</f>
        <v>22</v>
      </c>
      <c r="W2" s="77">
        <f>Tisdagscuppen!Y6</f>
        <v>20</v>
      </c>
      <c r="X2" s="78">
        <f>Tisdagscuppen!Z6</f>
        <v>15</v>
      </c>
      <c r="Y2" s="78">
        <f>Tisdagscuppen!AA6</f>
        <v>12</v>
      </c>
      <c r="Z2" s="79">
        <f>Tisdagscuppen!AB6</f>
        <v>17</v>
      </c>
      <c r="AA2" s="80">
        <f t="shared" ref="AA2:AA8" si="1">average(B2:Z2)</f>
        <v>18.4</v>
      </c>
      <c r="AB2" s="81">
        <f t="shared" ref="AB2:AB11" si="2">max(B2:Z2)</f>
        <v>29</v>
      </c>
      <c r="AC2" s="81">
        <f t="shared" ref="AC2:AC12" si="3">sum(B2:Z2)</f>
        <v>460</v>
      </c>
      <c r="AD2" s="82">
        <f t="shared" ref="AD2:AD4" si="4">MEDIAN(B2:T2)</f>
        <v>21</v>
      </c>
      <c r="AE2" s="83">
        <v>8.0</v>
      </c>
    </row>
    <row r="3">
      <c r="A3" s="84">
        <v>2020.0</v>
      </c>
      <c r="B3" s="78">
        <v>12.0</v>
      </c>
      <c r="C3" s="78">
        <v>13.0</v>
      </c>
      <c r="D3" s="78">
        <v>18.0</v>
      </c>
      <c r="E3" s="78">
        <v>18.0</v>
      </c>
      <c r="F3" s="85"/>
      <c r="G3" s="75">
        <v>21.0</v>
      </c>
      <c r="H3" s="86">
        <v>25.0</v>
      </c>
      <c r="I3" s="74">
        <v>27.0</v>
      </c>
      <c r="J3" s="78">
        <v>22.0</v>
      </c>
      <c r="K3" s="86">
        <v>22.0</v>
      </c>
      <c r="L3" s="85"/>
      <c r="M3" s="86">
        <v>25.0</v>
      </c>
      <c r="N3" s="86">
        <v>20.0</v>
      </c>
      <c r="O3" s="86">
        <v>15.0</v>
      </c>
      <c r="P3" s="86">
        <v>10.0</v>
      </c>
      <c r="Q3" s="78">
        <v>9.0</v>
      </c>
      <c r="R3" s="78">
        <v>12.0</v>
      </c>
      <c r="S3" s="78">
        <v>13.0</v>
      </c>
      <c r="T3" s="86">
        <v>24.0</v>
      </c>
      <c r="U3" s="86">
        <v>25.0</v>
      </c>
      <c r="V3" s="78">
        <v>22.0</v>
      </c>
      <c r="W3" s="86">
        <v>29.0</v>
      </c>
      <c r="X3" s="74">
        <v>25.0</v>
      </c>
      <c r="Y3" s="78">
        <v>19.0</v>
      </c>
      <c r="Z3" s="78"/>
      <c r="AA3" s="80">
        <f t="shared" si="1"/>
        <v>19.36363636</v>
      </c>
      <c r="AB3" s="81">
        <f t="shared" si="2"/>
        <v>29</v>
      </c>
      <c r="AC3" s="81">
        <f t="shared" si="3"/>
        <v>426</v>
      </c>
      <c r="AD3" s="82">
        <f t="shared" si="4"/>
        <v>18</v>
      </c>
      <c r="AE3" s="83">
        <v>10.0</v>
      </c>
    </row>
    <row r="4">
      <c r="A4" s="84">
        <v>2019.0</v>
      </c>
      <c r="B4" s="87">
        <v>13.0</v>
      </c>
      <c r="C4" s="88">
        <v>19.0</v>
      </c>
      <c r="D4" s="87">
        <v>8.0</v>
      </c>
      <c r="E4" s="88">
        <v>19.0</v>
      </c>
      <c r="F4" s="88">
        <v>22.0</v>
      </c>
      <c r="G4" s="74">
        <v>30.0</v>
      </c>
      <c r="H4" s="87">
        <v>22.0</v>
      </c>
      <c r="I4" s="74">
        <v>27.0</v>
      </c>
      <c r="J4" s="87">
        <v>17.0</v>
      </c>
      <c r="K4" s="87">
        <v>13.0</v>
      </c>
      <c r="L4" s="87">
        <v>15.0</v>
      </c>
      <c r="M4" s="87">
        <v>14.0</v>
      </c>
      <c r="N4" s="87">
        <v>14.0</v>
      </c>
      <c r="O4" s="87">
        <v>9.0</v>
      </c>
      <c r="P4" s="87">
        <v>7.0</v>
      </c>
      <c r="Q4" s="87">
        <v>8.0</v>
      </c>
      <c r="R4" s="87">
        <v>6.0</v>
      </c>
      <c r="S4" s="78">
        <v>18.0</v>
      </c>
      <c r="T4" s="87">
        <v>23.0</v>
      </c>
      <c r="U4" s="87">
        <v>23.0</v>
      </c>
      <c r="V4" s="74">
        <v>29.0</v>
      </c>
      <c r="W4" s="87">
        <v>20.0</v>
      </c>
      <c r="X4" s="87">
        <v>22.0</v>
      </c>
      <c r="Y4" s="74">
        <v>23.0</v>
      </c>
      <c r="Z4" s="78"/>
      <c r="AA4" s="80">
        <f t="shared" si="1"/>
        <v>17.54166667</v>
      </c>
      <c r="AB4" s="81">
        <f t="shared" si="2"/>
        <v>30</v>
      </c>
      <c r="AC4" s="81">
        <f t="shared" si="3"/>
        <v>421</v>
      </c>
      <c r="AD4" s="82">
        <f t="shared" si="4"/>
        <v>15</v>
      </c>
      <c r="AE4" s="83">
        <v>8.0</v>
      </c>
    </row>
    <row r="5">
      <c r="A5" s="89">
        <v>2018.0</v>
      </c>
      <c r="B5" s="88">
        <v>11.0</v>
      </c>
      <c r="C5" s="88">
        <v>9.0</v>
      </c>
      <c r="D5" s="88">
        <v>15.0</v>
      </c>
      <c r="E5" s="88">
        <v>19.0</v>
      </c>
      <c r="F5" s="88">
        <v>18.0</v>
      </c>
      <c r="G5" s="88">
        <v>22.0</v>
      </c>
      <c r="H5" s="88">
        <v>21.0</v>
      </c>
      <c r="I5" s="88">
        <v>17.0</v>
      </c>
      <c r="J5" s="90">
        <v>24.0</v>
      </c>
      <c r="K5" s="88">
        <v>11.0</v>
      </c>
      <c r="L5" s="90">
        <v>17.0</v>
      </c>
      <c r="M5" s="88">
        <v>13.0</v>
      </c>
      <c r="N5" s="88">
        <v>10.0</v>
      </c>
      <c r="O5" s="88">
        <v>7.0</v>
      </c>
      <c r="P5" s="91">
        <v>9.0</v>
      </c>
      <c r="Q5" s="90">
        <v>14.0</v>
      </c>
      <c r="R5" s="90">
        <v>16.0</v>
      </c>
      <c r="S5" s="78">
        <v>18.0</v>
      </c>
      <c r="T5" s="92">
        <v>23.0</v>
      </c>
      <c r="U5" s="88">
        <v>19.0</v>
      </c>
      <c r="V5" s="88">
        <v>19.0</v>
      </c>
      <c r="W5" s="88">
        <v>19.0</v>
      </c>
      <c r="X5" s="88">
        <v>21.0</v>
      </c>
      <c r="Y5" s="88">
        <v>14.0</v>
      </c>
      <c r="Z5" s="88"/>
      <c r="AA5" s="80">
        <f t="shared" si="1"/>
        <v>16.08333333</v>
      </c>
      <c r="AB5" s="81">
        <f t="shared" si="2"/>
        <v>24</v>
      </c>
      <c r="AC5" s="81">
        <f t="shared" si="3"/>
        <v>386</v>
      </c>
      <c r="AD5" s="82">
        <f t="shared" ref="AD5:AD14" si="5">MEDIAN(B5:Z5)</f>
        <v>17</v>
      </c>
      <c r="AE5" s="83">
        <v>5.0</v>
      </c>
    </row>
    <row r="6">
      <c r="A6" s="93">
        <v>2017.0</v>
      </c>
      <c r="B6" s="94">
        <v>10.0</v>
      </c>
      <c r="C6" s="94">
        <v>7.0</v>
      </c>
      <c r="D6" s="94">
        <v>16.0</v>
      </c>
      <c r="E6" s="94">
        <v>14.0</v>
      </c>
      <c r="F6" s="94">
        <v>18.0</v>
      </c>
      <c r="G6" s="94">
        <v>14.0</v>
      </c>
      <c r="H6" s="94">
        <v>13.0</v>
      </c>
      <c r="I6" s="94">
        <v>8.0</v>
      </c>
      <c r="J6" s="94">
        <v>10.0</v>
      </c>
      <c r="K6" s="94">
        <v>15.0</v>
      </c>
      <c r="L6" s="94">
        <v>16.0</v>
      </c>
      <c r="M6" s="94">
        <v>10.0</v>
      </c>
      <c r="N6" s="94">
        <v>6.0</v>
      </c>
      <c r="O6" s="95"/>
      <c r="P6" s="95"/>
      <c r="Q6" s="94">
        <v>3.0</v>
      </c>
      <c r="R6" s="94">
        <v>10.0</v>
      </c>
      <c r="S6" s="94">
        <v>15.0</v>
      </c>
      <c r="T6" s="94">
        <v>19.0</v>
      </c>
      <c r="U6" s="94">
        <v>22.0</v>
      </c>
      <c r="V6" s="94">
        <v>21.0</v>
      </c>
      <c r="W6" s="96">
        <v>24.0</v>
      </c>
      <c r="X6" s="94">
        <v>19.0</v>
      </c>
      <c r="Y6" s="94">
        <v>19.0</v>
      </c>
      <c r="Z6" s="94"/>
      <c r="AA6" s="80">
        <f t="shared" si="1"/>
        <v>14.04545455</v>
      </c>
      <c r="AB6" s="81">
        <f t="shared" si="2"/>
        <v>24</v>
      </c>
      <c r="AC6" s="81">
        <f t="shared" si="3"/>
        <v>309</v>
      </c>
      <c r="AD6" s="82">
        <f t="shared" si="5"/>
        <v>14.5</v>
      </c>
      <c r="AE6" s="82"/>
    </row>
    <row r="7">
      <c r="A7" s="93">
        <v>2016.0</v>
      </c>
      <c r="B7" s="94">
        <v>14.0</v>
      </c>
      <c r="C7" s="94">
        <v>17.0</v>
      </c>
      <c r="D7" s="94">
        <v>19.0</v>
      </c>
      <c r="E7" s="94">
        <v>16.0</v>
      </c>
      <c r="F7" s="94">
        <v>18.0</v>
      </c>
      <c r="G7" s="94">
        <v>21.0</v>
      </c>
      <c r="H7" s="94">
        <v>14.0</v>
      </c>
      <c r="I7" s="94">
        <v>20.0</v>
      </c>
      <c r="J7" s="94">
        <v>15.0</v>
      </c>
      <c r="K7" s="96">
        <v>19.0</v>
      </c>
      <c r="L7" s="94">
        <v>11.0</v>
      </c>
      <c r="M7" s="94">
        <v>7.0</v>
      </c>
      <c r="N7" s="94">
        <v>7.0</v>
      </c>
      <c r="O7" s="95"/>
      <c r="P7" s="95"/>
      <c r="Q7" s="95"/>
      <c r="R7" s="94">
        <v>10.0</v>
      </c>
      <c r="S7" s="94">
        <v>12.0</v>
      </c>
      <c r="T7" s="94">
        <v>16.0</v>
      </c>
      <c r="U7" s="94">
        <v>20.0</v>
      </c>
      <c r="V7" s="94">
        <v>14.0</v>
      </c>
      <c r="W7" s="94">
        <v>9.0</v>
      </c>
      <c r="X7" s="94">
        <v>14.0</v>
      </c>
      <c r="Y7" s="94">
        <v>16.0</v>
      </c>
      <c r="Z7" s="94"/>
      <c r="AA7" s="80">
        <f t="shared" si="1"/>
        <v>14.71428571</v>
      </c>
      <c r="AB7" s="81">
        <f t="shared" si="2"/>
        <v>21</v>
      </c>
      <c r="AC7" s="81">
        <f t="shared" si="3"/>
        <v>309</v>
      </c>
      <c r="AD7" s="82">
        <f t="shared" si="5"/>
        <v>15</v>
      </c>
      <c r="AE7" s="83"/>
    </row>
    <row r="8">
      <c r="A8" s="93">
        <v>2015.0</v>
      </c>
      <c r="B8" s="94">
        <v>8.0</v>
      </c>
      <c r="C8" s="94">
        <v>6.0</v>
      </c>
      <c r="D8" s="94">
        <v>9.0</v>
      </c>
      <c r="E8" s="94">
        <v>7.0</v>
      </c>
      <c r="F8" s="94">
        <v>7.0</v>
      </c>
      <c r="G8" s="94">
        <v>12.0</v>
      </c>
      <c r="H8" s="94">
        <v>10.0</v>
      </c>
      <c r="I8" s="94">
        <v>10.0</v>
      </c>
      <c r="J8" s="94">
        <v>12.0</v>
      </c>
      <c r="K8" s="94">
        <v>9.0</v>
      </c>
      <c r="L8" s="94">
        <v>5.0</v>
      </c>
      <c r="M8" s="94">
        <v>5.0</v>
      </c>
      <c r="N8" s="94">
        <v>3.0</v>
      </c>
      <c r="O8" s="94">
        <v>6.0</v>
      </c>
      <c r="P8" s="94">
        <v>6.0</v>
      </c>
      <c r="Q8" s="94">
        <v>10.0</v>
      </c>
      <c r="R8" s="94">
        <v>8.0</v>
      </c>
      <c r="S8" s="96">
        <v>16.0</v>
      </c>
      <c r="T8" s="94">
        <v>11.0</v>
      </c>
      <c r="U8" s="94">
        <v>15.0</v>
      </c>
      <c r="V8" s="94">
        <v>14.0</v>
      </c>
      <c r="W8" s="94">
        <v>12.0</v>
      </c>
      <c r="X8" s="94">
        <v>10.0</v>
      </c>
      <c r="Y8" s="94">
        <v>12.0</v>
      </c>
      <c r="Z8" s="94"/>
      <c r="AA8" s="80">
        <f t="shared" si="1"/>
        <v>9.291666667</v>
      </c>
      <c r="AB8" s="81">
        <f t="shared" si="2"/>
        <v>16</v>
      </c>
      <c r="AC8" s="81">
        <f t="shared" si="3"/>
        <v>223</v>
      </c>
      <c r="AD8" s="82">
        <f t="shared" si="5"/>
        <v>9.5</v>
      </c>
      <c r="AE8" s="82"/>
    </row>
    <row r="9">
      <c r="A9" s="93">
        <v>2014.0</v>
      </c>
      <c r="B9" s="94">
        <v>7.0</v>
      </c>
      <c r="C9" s="95"/>
      <c r="D9" s="94">
        <v>10.0</v>
      </c>
      <c r="E9" s="94">
        <v>10.0</v>
      </c>
      <c r="F9" s="94">
        <v>14.0</v>
      </c>
      <c r="G9" s="94">
        <v>10.0</v>
      </c>
      <c r="H9" s="94">
        <v>4.0</v>
      </c>
      <c r="I9" s="94">
        <v>10.0</v>
      </c>
      <c r="J9" s="94">
        <v>7.0</v>
      </c>
      <c r="K9" s="94">
        <v>7.0</v>
      </c>
      <c r="L9" s="95"/>
      <c r="M9" s="95"/>
      <c r="N9" s="95"/>
      <c r="O9" s="94">
        <v>2.0</v>
      </c>
      <c r="P9" s="94">
        <v>4.0</v>
      </c>
      <c r="Q9" s="95"/>
      <c r="R9" s="94">
        <v>11.0</v>
      </c>
      <c r="S9" s="94">
        <v>12.0</v>
      </c>
      <c r="T9" s="94">
        <v>10.0</v>
      </c>
      <c r="U9" s="96">
        <v>15.0</v>
      </c>
      <c r="V9" s="94">
        <v>10.0</v>
      </c>
      <c r="W9" s="94">
        <v>8.0</v>
      </c>
      <c r="X9" s="94">
        <v>8.0</v>
      </c>
      <c r="Y9" s="94">
        <v>9.0</v>
      </c>
      <c r="Z9" s="94"/>
      <c r="AA9" s="80">
        <f t="shared" ref="AA9:AA12" si="6">average(B9:X9)</f>
        <v>8.833333333</v>
      </c>
      <c r="AB9" s="81">
        <f t="shared" si="2"/>
        <v>15</v>
      </c>
      <c r="AC9" s="81">
        <f t="shared" si="3"/>
        <v>168</v>
      </c>
      <c r="AD9" s="82">
        <f t="shared" si="5"/>
        <v>10</v>
      </c>
      <c r="AE9" s="82"/>
    </row>
    <row r="10">
      <c r="A10" s="93">
        <v>2013.0</v>
      </c>
      <c r="B10" s="95"/>
      <c r="C10" s="94">
        <v>6.0</v>
      </c>
      <c r="D10" s="95"/>
      <c r="E10" s="94">
        <v>7.0</v>
      </c>
      <c r="F10" s="94">
        <v>6.0</v>
      </c>
      <c r="G10" s="94">
        <v>11.0</v>
      </c>
      <c r="H10" s="94">
        <v>10.0</v>
      </c>
      <c r="I10" s="94">
        <v>8.0</v>
      </c>
      <c r="J10" s="94">
        <v>12.0</v>
      </c>
      <c r="K10" s="94">
        <v>11.0</v>
      </c>
      <c r="L10" s="94">
        <v>10.0</v>
      </c>
      <c r="M10" s="94">
        <v>5.0</v>
      </c>
      <c r="N10" s="94">
        <v>3.0</v>
      </c>
      <c r="O10" s="95"/>
      <c r="P10" s="95"/>
      <c r="Q10" s="94">
        <v>4.0</v>
      </c>
      <c r="R10" s="94">
        <v>8.0</v>
      </c>
      <c r="S10" s="94">
        <v>11.0</v>
      </c>
      <c r="T10" s="94">
        <v>15.0</v>
      </c>
      <c r="U10" s="96">
        <v>18.0</v>
      </c>
      <c r="V10" s="94">
        <v>10.0</v>
      </c>
      <c r="W10" s="94">
        <v>11.0</v>
      </c>
      <c r="X10" s="95"/>
      <c r="Y10" s="94">
        <v>6.0</v>
      </c>
      <c r="Z10" s="94"/>
      <c r="AA10" s="80">
        <f t="shared" si="6"/>
        <v>9.222222222</v>
      </c>
      <c r="AB10" s="81">
        <f t="shared" si="2"/>
        <v>18</v>
      </c>
      <c r="AC10" s="81">
        <f t="shared" si="3"/>
        <v>172</v>
      </c>
      <c r="AD10" s="82">
        <f t="shared" si="5"/>
        <v>10</v>
      </c>
      <c r="AE10" s="82"/>
    </row>
    <row r="11">
      <c r="A11" s="93">
        <v>2012.0</v>
      </c>
      <c r="B11" s="94">
        <v>7.0</v>
      </c>
      <c r="C11" s="94">
        <v>11.0</v>
      </c>
      <c r="D11" s="96">
        <v>15.0</v>
      </c>
      <c r="E11" s="94">
        <v>9.0</v>
      </c>
      <c r="F11" s="94">
        <v>11.0</v>
      </c>
      <c r="G11" s="94">
        <v>14.0</v>
      </c>
      <c r="H11" s="94">
        <v>10.0</v>
      </c>
      <c r="I11" s="94">
        <v>10.0</v>
      </c>
      <c r="J11" s="94">
        <v>5.0</v>
      </c>
      <c r="K11" s="94">
        <v>8.0</v>
      </c>
      <c r="L11" s="94">
        <v>8.0</v>
      </c>
      <c r="M11" s="94">
        <v>5.0</v>
      </c>
      <c r="N11" s="94">
        <v>4.0</v>
      </c>
      <c r="O11" s="95"/>
      <c r="P11" s="94">
        <v>8.0</v>
      </c>
      <c r="Q11" s="94">
        <v>5.0</v>
      </c>
      <c r="R11" s="94">
        <v>7.0</v>
      </c>
      <c r="S11" s="94">
        <v>13.0</v>
      </c>
      <c r="T11" s="94">
        <v>14.0</v>
      </c>
      <c r="U11" s="94">
        <v>9.0</v>
      </c>
      <c r="V11" s="94">
        <v>14.0</v>
      </c>
      <c r="W11" s="94">
        <v>10.0</v>
      </c>
      <c r="X11" s="94">
        <v>9.0</v>
      </c>
      <c r="Y11" s="94">
        <v>10.0</v>
      </c>
      <c r="Z11" s="94"/>
      <c r="AA11" s="80">
        <f t="shared" si="6"/>
        <v>9.363636364</v>
      </c>
      <c r="AB11" s="81">
        <f t="shared" si="2"/>
        <v>15</v>
      </c>
      <c r="AC11" s="81">
        <f t="shared" si="3"/>
        <v>216</v>
      </c>
      <c r="AD11" s="82">
        <f t="shared" si="5"/>
        <v>9</v>
      </c>
      <c r="AE11" s="82"/>
    </row>
    <row r="12">
      <c r="A12" s="97" t="s">
        <v>84</v>
      </c>
      <c r="B12" s="98">
        <f t="shared" ref="B12:Z12" si="7">max(B2:B11)</f>
        <v>21</v>
      </c>
      <c r="C12" s="98">
        <f t="shared" si="7"/>
        <v>22</v>
      </c>
      <c r="D12" s="98">
        <f t="shared" si="7"/>
        <v>21</v>
      </c>
      <c r="E12" s="98">
        <f t="shared" si="7"/>
        <v>24</v>
      </c>
      <c r="F12" s="98">
        <f t="shared" si="7"/>
        <v>29</v>
      </c>
      <c r="G12" s="98">
        <f t="shared" si="7"/>
        <v>30</v>
      </c>
      <c r="H12" s="98">
        <f t="shared" si="7"/>
        <v>25</v>
      </c>
      <c r="I12" s="98">
        <f t="shared" si="7"/>
        <v>27</v>
      </c>
      <c r="J12" s="98">
        <f t="shared" si="7"/>
        <v>24</v>
      </c>
      <c r="K12" s="98">
        <f t="shared" si="7"/>
        <v>24</v>
      </c>
      <c r="L12" s="98">
        <f t="shared" si="7"/>
        <v>17</v>
      </c>
      <c r="M12" s="98">
        <f t="shared" si="7"/>
        <v>25</v>
      </c>
      <c r="N12" s="98">
        <f t="shared" si="7"/>
        <v>20</v>
      </c>
      <c r="O12" s="98">
        <f t="shared" si="7"/>
        <v>15</v>
      </c>
      <c r="P12" s="98">
        <f t="shared" si="7"/>
        <v>10</v>
      </c>
      <c r="Q12" s="98">
        <f t="shared" si="7"/>
        <v>14</v>
      </c>
      <c r="R12" s="98">
        <f t="shared" si="7"/>
        <v>16</v>
      </c>
      <c r="S12" s="98">
        <f t="shared" si="7"/>
        <v>19</v>
      </c>
      <c r="T12" s="98">
        <f t="shared" si="7"/>
        <v>24</v>
      </c>
      <c r="U12" s="98">
        <f t="shared" si="7"/>
        <v>25</v>
      </c>
      <c r="V12" s="98">
        <f t="shared" si="7"/>
        <v>29</v>
      </c>
      <c r="W12" s="98">
        <f t="shared" si="7"/>
        <v>29</v>
      </c>
      <c r="X12" s="98">
        <f t="shared" si="7"/>
        <v>25</v>
      </c>
      <c r="Y12" s="98">
        <f t="shared" si="7"/>
        <v>23</v>
      </c>
      <c r="Z12" s="98">
        <f t="shared" si="7"/>
        <v>17</v>
      </c>
      <c r="AA12" s="80">
        <f t="shared" si="6"/>
        <v>22.39130435</v>
      </c>
      <c r="AB12" s="81">
        <f>max(AB2:AB11)</f>
        <v>30</v>
      </c>
      <c r="AC12" s="81">
        <f t="shared" si="3"/>
        <v>555</v>
      </c>
      <c r="AD12" s="82">
        <f t="shared" si="5"/>
        <v>24</v>
      </c>
      <c r="AE12" s="99"/>
    </row>
    <row r="13">
      <c r="A13" s="93" t="s">
        <v>83</v>
      </c>
      <c r="B13" s="100">
        <f t="shared" ref="B13:AC13" si="8">average(B2:B11)</f>
        <v>11.44444444</v>
      </c>
      <c r="C13" s="100">
        <f t="shared" si="8"/>
        <v>12.22222222</v>
      </c>
      <c r="D13" s="100">
        <f t="shared" si="8"/>
        <v>14.55555556</v>
      </c>
      <c r="E13" s="100">
        <f t="shared" si="8"/>
        <v>14.3</v>
      </c>
      <c r="F13" s="100">
        <f t="shared" si="8"/>
        <v>15.88888889</v>
      </c>
      <c r="G13" s="100">
        <f t="shared" si="8"/>
        <v>18.1</v>
      </c>
      <c r="H13" s="100">
        <f t="shared" si="8"/>
        <v>15.1</v>
      </c>
      <c r="I13" s="100">
        <f t="shared" si="8"/>
        <v>16.4</v>
      </c>
      <c r="J13" s="100">
        <f t="shared" si="8"/>
        <v>14.5</v>
      </c>
      <c r="K13" s="100">
        <f t="shared" si="8"/>
        <v>13.9</v>
      </c>
      <c r="L13" s="100">
        <f t="shared" si="8"/>
        <v>12.375</v>
      </c>
      <c r="M13" s="100">
        <f t="shared" si="8"/>
        <v>11.44444444</v>
      </c>
      <c r="N13" s="100">
        <f t="shared" si="8"/>
        <v>8.888888889</v>
      </c>
      <c r="O13" s="100">
        <f t="shared" si="8"/>
        <v>7.5</v>
      </c>
      <c r="P13" s="100">
        <f t="shared" si="8"/>
        <v>7.142857143</v>
      </c>
      <c r="Q13" s="100">
        <f t="shared" si="8"/>
        <v>7.75</v>
      </c>
      <c r="R13" s="100">
        <f t="shared" si="8"/>
        <v>9.7</v>
      </c>
      <c r="S13" s="100">
        <f t="shared" si="8"/>
        <v>14.7</v>
      </c>
      <c r="T13" s="100">
        <f t="shared" si="8"/>
        <v>17.4</v>
      </c>
      <c r="U13" s="100">
        <f t="shared" si="8"/>
        <v>18.6</v>
      </c>
      <c r="V13" s="100">
        <f t="shared" si="8"/>
        <v>17.5</v>
      </c>
      <c r="W13" s="100">
        <f t="shared" si="8"/>
        <v>16.2</v>
      </c>
      <c r="X13" s="100">
        <f t="shared" si="8"/>
        <v>15.88888889</v>
      </c>
      <c r="Y13" s="100">
        <f t="shared" si="8"/>
        <v>14</v>
      </c>
      <c r="Z13" s="100">
        <f t="shared" si="8"/>
        <v>17</v>
      </c>
      <c r="AA13" s="101">
        <f t="shared" si="8"/>
        <v>13.68592352</v>
      </c>
      <c r="AB13" s="101">
        <f t="shared" si="8"/>
        <v>22.1</v>
      </c>
      <c r="AC13" s="101">
        <f t="shared" si="8"/>
        <v>309</v>
      </c>
      <c r="AD13" s="102">
        <f t="shared" si="5"/>
        <v>14.5</v>
      </c>
      <c r="AE13" s="103"/>
    </row>
    <row r="14">
      <c r="A14" s="1" t="s">
        <v>88</v>
      </c>
      <c r="B14" s="101">
        <f t="shared" ref="B14:Z14" si="9">median(B2:B11)</f>
        <v>11</v>
      </c>
      <c r="C14" s="101">
        <f t="shared" si="9"/>
        <v>11</v>
      </c>
      <c r="D14" s="101">
        <f t="shared" si="9"/>
        <v>15</v>
      </c>
      <c r="E14" s="101">
        <f t="shared" si="9"/>
        <v>15</v>
      </c>
      <c r="F14" s="101">
        <f t="shared" si="9"/>
        <v>18</v>
      </c>
      <c r="G14" s="101">
        <f t="shared" si="9"/>
        <v>17.5</v>
      </c>
      <c r="H14" s="101">
        <f t="shared" si="9"/>
        <v>13.5</v>
      </c>
      <c r="I14" s="101">
        <f t="shared" si="9"/>
        <v>13.5</v>
      </c>
      <c r="J14" s="101">
        <f t="shared" si="9"/>
        <v>13.5</v>
      </c>
      <c r="K14" s="101">
        <f t="shared" si="9"/>
        <v>12</v>
      </c>
      <c r="L14" s="101">
        <f t="shared" si="9"/>
        <v>13</v>
      </c>
      <c r="M14" s="101">
        <f t="shared" si="9"/>
        <v>10</v>
      </c>
      <c r="N14" s="101">
        <f t="shared" si="9"/>
        <v>7</v>
      </c>
      <c r="O14" s="101">
        <f t="shared" si="9"/>
        <v>6.5</v>
      </c>
      <c r="P14" s="101">
        <f t="shared" si="9"/>
        <v>7</v>
      </c>
      <c r="Q14" s="101">
        <f t="shared" si="9"/>
        <v>8.5</v>
      </c>
      <c r="R14" s="101">
        <f t="shared" si="9"/>
        <v>9.5</v>
      </c>
      <c r="S14" s="101">
        <f t="shared" si="9"/>
        <v>14</v>
      </c>
      <c r="T14" s="101">
        <f t="shared" si="9"/>
        <v>17.5</v>
      </c>
      <c r="U14" s="101">
        <f t="shared" si="9"/>
        <v>19.5</v>
      </c>
      <c r="V14" s="101">
        <f t="shared" si="9"/>
        <v>16.5</v>
      </c>
      <c r="W14" s="101">
        <f t="shared" si="9"/>
        <v>15.5</v>
      </c>
      <c r="X14" s="101">
        <f t="shared" si="9"/>
        <v>15</v>
      </c>
      <c r="Y14" s="101">
        <f t="shared" si="9"/>
        <v>13</v>
      </c>
      <c r="Z14" s="101">
        <f t="shared" si="9"/>
        <v>17</v>
      </c>
      <c r="AA14" s="101">
        <f t="shared" ref="AA14:AC14" si="10">average(AA3:AA12)</f>
        <v>14.08505396</v>
      </c>
      <c r="AB14" s="101">
        <f t="shared" si="10"/>
        <v>22.2</v>
      </c>
      <c r="AC14" s="101">
        <f t="shared" si="10"/>
        <v>318.5</v>
      </c>
      <c r="AD14" s="102">
        <f t="shared" si="5"/>
        <v>13.5</v>
      </c>
      <c r="AE14" s="1"/>
    </row>
  </sheetData>
  <conditionalFormatting sqref="G2:H3 J2:R3 T2:W3 X2 Y2:Y3 Z2:Z10 B3 C3:C10 D3 E3:F10 S3:S10 B5:B10 D5:D10 G5:N10 O5:O11 P5:R10 T5:Y10">
    <cfRule type="cellIs" dxfId="0" priority="1" operator="equal">
      <formula>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7.29" defaultRowHeight="15.75"/>
  <cols>
    <col customWidth="1" min="1" max="1" width="21.29"/>
    <col customWidth="1" min="2" max="2" width="7.0"/>
    <col customWidth="1" min="3" max="20" width="5.43"/>
    <col customWidth="1" min="21" max="30" width="6.71"/>
  </cols>
  <sheetData>
    <row r="1">
      <c r="A1" s="58" t="s">
        <v>89</v>
      </c>
      <c r="B1" s="59" t="s">
        <v>90</v>
      </c>
      <c r="C1" s="59" t="s">
        <v>91</v>
      </c>
      <c r="D1" s="59" t="s">
        <v>92</v>
      </c>
      <c r="E1" s="59" t="s">
        <v>93</v>
      </c>
      <c r="F1" s="59" t="s">
        <v>94</v>
      </c>
      <c r="G1" s="59" t="s">
        <v>95</v>
      </c>
      <c r="H1" s="59" t="s">
        <v>96</v>
      </c>
      <c r="I1" s="59" t="s">
        <v>97</v>
      </c>
      <c r="J1" s="59" t="s">
        <v>98</v>
      </c>
      <c r="K1" s="59" t="s">
        <v>99</v>
      </c>
      <c r="L1" s="59" t="s">
        <v>100</v>
      </c>
      <c r="M1" s="59" t="s">
        <v>101</v>
      </c>
      <c r="N1" s="59" t="s">
        <v>102</v>
      </c>
      <c r="O1" s="59" t="s">
        <v>103</v>
      </c>
      <c r="P1" s="59" t="s">
        <v>104</v>
      </c>
      <c r="Q1" s="60" t="s">
        <v>105</v>
      </c>
      <c r="R1" s="60" t="s">
        <v>106</v>
      </c>
      <c r="S1" s="59" t="s">
        <v>107</v>
      </c>
      <c r="T1" s="59" t="s">
        <v>108</v>
      </c>
      <c r="U1" s="59" t="s">
        <v>109</v>
      </c>
      <c r="V1" s="59" t="s">
        <v>110</v>
      </c>
      <c r="W1" s="59" t="s">
        <v>111</v>
      </c>
      <c r="X1" s="59" t="s">
        <v>112</v>
      </c>
      <c r="Y1" s="59" t="s">
        <v>113</v>
      </c>
      <c r="Z1" s="59" t="s">
        <v>114</v>
      </c>
      <c r="AA1" s="59" t="s">
        <v>115</v>
      </c>
      <c r="AB1" s="59" t="s">
        <v>21</v>
      </c>
      <c r="AC1" s="59" t="s">
        <v>22</v>
      </c>
    </row>
    <row r="2">
      <c r="A2" s="58" t="s">
        <v>26</v>
      </c>
      <c r="B2" s="59">
        <v>213746.0</v>
      </c>
      <c r="C2" s="59">
        <v>23.0</v>
      </c>
      <c r="D2" s="59">
        <v>26.0</v>
      </c>
      <c r="E2" s="59">
        <v>25.0</v>
      </c>
      <c r="F2" s="59">
        <v>28.0</v>
      </c>
      <c r="G2" s="59">
        <v>27.0</v>
      </c>
      <c r="H2" s="59">
        <v>29.0</v>
      </c>
      <c r="I2" s="59">
        <v>25.0</v>
      </c>
      <c r="J2" s="59">
        <v>31.0</v>
      </c>
      <c r="K2" s="59" t="s">
        <v>27</v>
      </c>
      <c r="L2" s="60">
        <v>28.0</v>
      </c>
      <c r="M2" s="59">
        <v>20.0</v>
      </c>
      <c r="N2" s="59">
        <v>23.0</v>
      </c>
      <c r="O2" s="59">
        <v>17.0</v>
      </c>
      <c r="P2" s="59"/>
      <c r="Q2" s="60"/>
      <c r="R2" s="60"/>
      <c r="S2" s="59">
        <v>-12.0</v>
      </c>
      <c r="T2" s="59">
        <v>22.0</v>
      </c>
      <c r="U2" s="59">
        <v>22.0</v>
      </c>
      <c r="V2" s="59">
        <v>22.0</v>
      </c>
      <c r="W2" s="59">
        <v>26.0</v>
      </c>
      <c r="X2" s="59"/>
      <c r="Y2" s="59">
        <v>19.0</v>
      </c>
      <c r="Z2" s="59">
        <v>15.0</v>
      </c>
      <c r="AA2" s="59">
        <v>12.0</v>
      </c>
      <c r="AB2" s="59">
        <v>477.0</v>
      </c>
      <c r="AC2" s="59">
        <v>465.0</v>
      </c>
    </row>
    <row r="3">
      <c r="A3" s="58" t="s">
        <v>28</v>
      </c>
      <c r="B3" s="59">
        <v>199627.0</v>
      </c>
      <c r="C3" s="59"/>
      <c r="D3" s="59">
        <v>23.0</v>
      </c>
      <c r="E3" s="59">
        <v>20.0</v>
      </c>
      <c r="F3" s="59">
        <v>20.0</v>
      </c>
      <c r="G3" s="59">
        <v>30.0</v>
      </c>
      <c r="H3" s="59">
        <v>30.0</v>
      </c>
      <c r="I3" s="59">
        <v>21.0</v>
      </c>
      <c r="J3" s="59">
        <v>29.0</v>
      </c>
      <c r="K3" s="59">
        <v>21.0</v>
      </c>
      <c r="L3" s="59">
        <v>25.0</v>
      </c>
      <c r="M3" s="59"/>
      <c r="N3" s="59">
        <v>22.0</v>
      </c>
      <c r="O3" s="59"/>
      <c r="P3" s="59"/>
      <c r="Q3" s="60"/>
      <c r="R3" s="60"/>
      <c r="S3" s="59"/>
      <c r="T3" s="59"/>
      <c r="U3" s="59">
        <v>19.0</v>
      </c>
      <c r="V3" s="59">
        <v>24.0</v>
      </c>
      <c r="W3" s="59"/>
      <c r="X3" s="59">
        <v>23.0</v>
      </c>
      <c r="Y3" s="59">
        <v>18.0</v>
      </c>
      <c r="Z3" s="59">
        <v>16.0</v>
      </c>
      <c r="AA3" s="59">
        <v>18.0</v>
      </c>
      <c r="AB3" s="59">
        <v>359.0</v>
      </c>
      <c r="AC3" s="59">
        <v>359.0</v>
      </c>
    </row>
    <row r="4">
      <c r="A4" s="58" t="s">
        <v>29</v>
      </c>
      <c r="B4" s="59">
        <v>205111.0</v>
      </c>
      <c r="C4" s="59">
        <v>21.0</v>
      </c>
      <c r="D4" s="59">
        <v>13.0</v>
      </c>
      <c r="E4" s="59">
        <v>16.0</v>
      </c>
      <c r="F4" s="59">
        <v>19.0</v>
      </c>
      <c r="G4" s="59">
        <v>21.0</v>
      </c>
      <c r="H4" s="59">
        <v>17.0</v>
      </c>
      <c r="I4" s="59" t="s">
        <v>30</v>
      </c>
      <c r="J4" s="59">
        <v>24.0</v>
      </c>
      <c r="K4" s="59">
        <v>20.0</v>
      </c>
      <c r="L4" s="59">
        <v>19.0</v>
      </c>
      <c r="M4" s="59"/>
      <c r="N4" s="59"/>
      <c r="O4" s="59">
        <v>14.0</v>
      </c>
      <c r="P4" s="59"/>
      <c r="Q4" s="60"/>
      <c r="R4" s="60">
        <v>10.0</v>
      </c>
      <c r="S4" s="59">
        <v>10.0</v>
      </c>
      <c r="T4" s="59">
        <v>17.0</v>
      </c>
      <c r="U4" s="59">
        <v>13.0</v>
      </c>
      <c r="V4" s="59"/>
      <c r="W4" s="59">
        <v>18.0</v>
      </c>
      <c r="X4" s="59">
        <v>12.0</v>
      </c>
      <c r="Y4" s="59">
        <v>15.0</v>
      </c>
      <c r="Z4" s="59">
        <v>10.0</v>
      </c>
      <c r="AA4" s="59">
        <v>15.0</v>
      </c>
      <c r="AB4" s="59">
        <v>330.0</v>
      </c>
      <c r="AC4" s="59">
        <v>330.0</v>
      </c>
    </row>
    <row r="5">
      <c r="A5" s="58" t="s">
        <v>31</v>
      </c>
      <c r="B5" s="59">
        <v>214198.0</v>
      </c>
      <c r="C5" s="59">
        <v>25.0</v>
      </c>
      <c r="D5" s="59">
        <v>24.0</v>
      </c>
      <c r="E5" s="59">
        <v>22.0</v>
      </c>
      <c r="F5" s="59">
        <v>25.0</v>
      </c>
      <c r="G5" s="59">
        <v>23.0</v>
      </c>
      <c r="H5" s="59">
        <v>26.0</v>
      </c>
      <c r="I5" s="59">
        <v>22.0</v>
      </c>
      <c r="J5" s="59">
        <v>28.0</v>
      </c>
      <c r="K5" s="59"/>
      <c r="L5" s="59"/>
      <c r="M5" s="59">
        <v>17.0</v>
      </c>
      <c r="N5" s="59">
        <v>21.0</v>
      </c>
      <c r="O5" s="59"/>
      <c r="P5" s="59"/>
      <c r="Q5" s="60"/>
      <c r="R5" s="60"/>
      <c r="S5" s="59"/>
      <c r="T5" s="59"/>
      <c r="U5" s="59">
        <v>20.0</v>
      </c>
      <c r="V5" s="59">
        <v>18.0</v>
      </c>
      <c r="W5" s="59"/>
      <c r="X5" s="59">
        <v>19.0</v>
      </c>
      <c r="Y5" s="59"/>
      <c r="Z5" s="59">
        <v>14.0</v>
      </c>
      <c r="AA5" s="59">
        <v>16.0</v>
      </c>
      <c r="AB5" s="59">
        <v>320.0</v>
      </c>
      <c r="AC5" s="59">
        <v>320.0</v>
      </c>
    </row>
    <row r="6">
      <c r="A6" s="58" t="s">
        <v>32</v>
      </c>
      <c r="B6" s="59">
        <v>209894.0</v>
      </c>
      <c r="C6" s="59">
        <v>18.0</v>
      </c>
      <c r="D6" s="59">
        <v>10.0</v>
      </c>
      <c r="E6" s="59" t="s">
        <v>27</v>
      </c>
      <c r="F6" s="59">
        <v>24.0</v>
      </c>
      <c r="G6" s="59">
        <v>24.0</v>
      </c>
      <c r="H6" s="59">
        <v>23.0</v>
      </c>
      <c r="I6" s="59">
        <v>17.0</v>
      </c>
      <c r="J6" s="59">
        <v>20.0</v>
      </c>
      <c r="K6" s="59"/>
      <c r="L6" s="59">
        <v>23.0</v>
      </c>
      <c r="M6" s="59">
        <v>5.0</v>
      </c>
      <c r="N6" s="59">
        <v>7.0</v>
      </c>
      <c r="O6" s="59"/>
      <c r="P6" s="59"/>
      <c r="Q6" s="60"/>
      <c r="R6" s="60"/>
      <c r="S6" s="59"/>
      <c r="T6" s="59">
        <v>16.0</v>
      </c>
      <c r="U6" s="59">
        <v>12.0</v>
      </c>
      <c r="V6" s="59">
        <v>23.0</v>
      </c>
      <c r="W6" s="59">
        <v>21.0</v>
      </c>
      <c r="X6" s="59">
        <v>22.0</v>
      </c>
      <c r="Y6" s="59"/>
      <c r="Z6" s="59"/>
      <c r="AA6" s="59">
        <v>20.0</v>
      </c>
      <c r="AB6" s="59">
        <v>310.0</v>
      </c>
      <c r="AC6" s="59">
        <v>310.0</v>
      </c>
    </row>
    <row r="7">
      <c r="A7" s="58" t="s">
        <v>33</v>
      </c>
      <c r="B7" s="59">
        <v>151181.0</v>
      </c>
      <c r="C7" s="59">
        <v>22.0</v>
      </c>
      <c r="D7" s="59">
        <v>21.0</v>
      </c>
      <c r="E7" s="59">
        <v>14.0</v>
      </c>
      <c r="F7" s="59"/>
      <c r="G7" s="59"/>
      <c r="H7" s="59">
        <v>24.0</v>
      </c>
      <c r="I7" s="59">
        <v>20.0</v>
      </c>
      <c r="J7" s="59">
        <v>7.0</v>
      </c>
      <c r="K7" s="59">
        <v>23.0</v>
      </c>
      <c r="L7" s="59">
        <v>17.0</v>
      </c>
      <c r="M7" s="59">
        <v>18.0</v>
      </c>
      <c r="N7" s="59">
        <v>12.0</v>
      </c>
      <c r="O7" s="59">
        <v>15.0</v>
      </c>
      <c r="P7" s="59">
        <v>9.0</v>
      </c>
      <c r="Q7" s="60">
        <v>10.0</v>
      </c>
      <c r="R7" s="60">
        <v>12.0</v>
      </c>
      <c r="S7" s="59"/>
      <c r="T7" s="59"/>
      <c r="U7" s="59"/>
      <c r="V7" s="59"/>
      <c r="W7" s="59">
        <v>20.0</v>
      </c>
      <c r="X7" s="59">
        <v>20.0</v>
      </c>
      <c r="Y7" s="59">
        <v>16.0</v>
      </c>
      <c r="Z7" s="59"/>
      <c r="AA7" s="59">
        <v>17.0</v>
      </c>
      <c r="AB7" s="59">
        <v>297.0</v>
      </c>
      <c r="AC7" s="59">
        <v>297.0</v>
      </c>
    </row>
    <row r="8">
      <c r="A8" s="58" t="s">
        <v>34</v>
      </c>
      <c r="B8" s="59">
        <v>193202.0</v>
      </c>
      <c r="C8" s="59">
        <v>16.0</v>
      </c>
      <c r="D8" s="59">
        <v>22.0</v>
      </c>
      <c r="E8" s="59"/>
      <c r="F8" s="59"/>
      <c r="G8" s="59">
        <v>33.0</v>
      </c>
      <c r="H8" s="59">
        <v>27.0</v>
      </c>
      <c r="I8" s="59">
        <v>26.0</v>
      </c>
      <c r="J8" s="59">
        <v>23.0</v>
      </c>
      <c r="K8" s="59">
        <v>19.0</v>
      </c>
      <c r="L8" s="59">
        <v>11.0</v>
      </c>
      <c r="M8" s="59">
        <v>19.0</v>
      </c>
      <c r="N8" s="59"/>
      <c r="O8" s="59"/>
      <c r="P8" s="59"/>
      <c r="Q8" s="60"/>
      <c r="R8" s="60"/>
      <c r="S8" s="59">
        <v>13.0</v>
      </c>
      <c r="T8" s="59">
        <v>21.0</v>
      </c>
      <c r="U8" s="59">
        <v>23.0</v>
      </c>
      <c r="V8" s="59"/>
      <c r="W8" s="59">
        <v>25.0</v>
      </c>
      <c r="X8" s="59"/>
      <c r="Y8" s="59"/>
      <c r="Z8" s="59">
        <v>13.0</v>
      </c>
      <c r="AA8" s="59"/>
      <c r="AB8" s="59">
        <v>291.0</v>
      </c>
      <c r="AC8" s="59">
        <v>291.0</v>
      </c>
    </row>
    <row r="9">
      <c r="A9" s="58" t="s">
        <v>35</v>
      </c>
      <c r="B9" s="59">
        <v>189459.0</v>
      </c>
      <c r="C9" s="59">
        <v>24.0</v>
      </c>
      <c r="D9" s="59"/>
      <c r="E9" s="59">
        <v>23.0</v>
      </c>
      <c r="F9" s="59">
        <v>27.0</v>
      </c>
      <c r="G9" s="59">
        <v>32.0</v>
      </c>
      <c r="H9" s="59"/>
      <c r="I9" s="59"/>
      <c r="J9" s="59">
        <v>26.0</v>
      </c>
      <c r="K9" s="59"/>
      <c r="L9" s="59"/>
      <c r="M9" s="59"/>
      <c r="N9" s="59"/>
      <c r="O9" s="59"/>
      <c r="P9" s="59"/>
      <c r="Q9" s="60"/>
      <c r="R9" s="60"/>
      <c r="S9" s="59">
        <v>11.0</v>
      </c>
      <c r="T9" s="59">
        <v>23.0</v>
      </c>
      <c r="U9" s="59"/>
      <c r="V9" s="59">
        <v>20.0</v>
      </c>
      <c r="W9" s="59">
        <v>23.0</v>
      </c>
      <c r="X9" s="59">
        <v>24.0</v>
      </c>
      <c r="Y9" s="59"/>
      <c r="Z9" s="59"/>
      <c r="AA9" s="59">
        <v>21.0</v>
      </c>
      <c r="AB9" s="59">
        <v>254.0</v>
      </c>
      <c r="AC9" s="59">
        <v>254.0</v>
      </c>
    </row>
    <row r="10">
      <c r="A10" s="58" t="s">
        <v>36</v>
      </c>
      <c r="B10" s="59">
        <v>206631.0</v>
      </c>
      <c r="C10" s="59">
        <v>-6.0</v>
      </c>
      <c r="D10" s="59">
        <v>16.0</v>
      </c>
      <c r="E10" s="59">
        <v>10.0</v>
      </c>
      <c r="F10" s="59">
        <v>17.0</v>
      </c>
      <c r="G10" s="59"/>
      <c r="H10" s="59">
        <v>11.0</v>
      </c>
      <c r="I10" s="59">
        <v>-6.0</v>
      </c>
      <c r="J10" s="59">
        <v>14.0</v>
      </c>
      <c r="K10" s="59">
        <v>18.0</v>
      </c>
      <c r="L10" s="59">
        <v>20.0</v>
      </c>
      <c r="M10" s="59">
        <v>14.0</v>
      </c>
      <c r="N10" s="59">
        <v>9.0</v>
      </c>
      <c r="O10" s="59">
        <v>-6.0</v>
      </c>
      <c r="P10" s="59">
        <v>7.0</v>
      </c>
      <c r="Q10" s="60">
        <v>8.0</v>
      </c>
      <c r="R10" s="60">
        <v>13.0</v>
      </c>
      <c r="S10" s="59">
        <v>-6.0</v>
      </c>
      <c r="T10" s="59">
        <v>11.0</v>
      </c>
      <c r="U10" s="59">
        <v>11.0</v>
      </c>
      <c r="V10" s="59">
        <v>11.0</v>
      </c>
      <c r="W10" s="59">
        <v>12.0</v>
      </c>
      <c r="X10" s="59">
        <v>13.0</v>
      </c>
      <c r="Y10" s="59">
        <v>17.0</v>
      </c>
      <c r="Z10" s="59">
        <v>8.0</v>
      </c>
      <c r="AA10" s="59">
        <v>8.0</v>
      </c>
      <c r="AB10" s="59">
        <v>272.0</v>
      </c>
      <c r="AC10" s="59">
        <v>248.0</v>
      </c>
    </row>
    <row r="11">
      <c r="A11" s="58" t="s">
        <v>37</v>
      </c>
      <c r="B11" s="59">
        <v>203141.0</v>
      </c>
      <c r="C11" s="59">
        <v>7.0</v>
      </c>
      <c r="D11" s="59">
        <v>9.0</v>
      </c>
      <c r="E11" s="59">
        <v>12.0</v>
      </c>
      <c r="F11" s="59">
        <v>15.0</v>
      </c>
      <c r="G11" s="59">
        <v>16.0</v>
      </c>
      <c r="H11" s="59">
        <v>25.0</v>
      </c>
      <c r="I11" s="59">
        <v>13.0</v>
      </c>
      <c r="J11" s="59">
        <v>16.0</v>
      </c>
      <c r="K11" s="59">
        <v>10.0</v>
      </c>
      <c r="L11" s="59">
        <v>15.0</v>
      </c>
      <c r="M11" s="59">
        <v>8.0</v>
      </c>
      <c r="N11" s="59"/>
      <c r="O11" s="59"/>
      <c r="P11" s="59"/>
      <c r="Q11" s="60"/>
      <c r="R11" s="60"/>
      <c r="S11" s="59"/>
      <c r="T11" s="59">
        <v>10.0</v>
      </c>
      <c r="U11" s="59">
        <v>6.0</v>
      </c>
      <c r="V11" s="59">
        <v>16.0</v>
      </c>
      <c r="W11" s="59">
        <v>13.0</v>
      </c>
      <c r="X11" s="59">
        <v>16.0</v>
      </c>
      <c r="Y11" s="59">
        <v>13.0</v>
      </c>
      <c r="Z11" s="59"/>
      <c r="AA11" s="59">
        <v>14.0</v>
      </c>
      <c r="AB11" s="59">
        <v>234.0</v>
      </c>
      <c r="AC11" s="59">
        <v>234.0</v>
      </c>
    </row>
    <row r="12">
      <c r="A12" s="58" t="s">
        <v>38</v>
      </c>
      <c r="B12" s="59">
        <v>213456.0</v>
      </c>
      <c r="C12" s="59">
        <v>17.0</v>
      </c>
      <c r="D12" s="59">
        <v>20.0</v>
      </c>
      <c r="E12" s="59">
        <v>18.0</v>
      </c>
      <c r="F12" s="59">
        <v>21.0</v>
      </c>
      <c r="G12" s="59">
        <v>22.0</v>
      </c>
      <c r="H12" s="59">
        <v>16.0</v>
      </c>
      <c r="I12" s="59">
        <v>19.0</v>
      </c>
      <c r="J12" s="59">
        <v>17.0</v>
      </c>
      <c r="K12" s="59"/>
      <c r="L12" s="59">
        <v>26.0</v>
      </c>
      <c r="M12" s="59">
        <v>7.0</v>
      </c>
      <c r="N12" s="59"/>
      <c r="O12" s="59"/>
      <c r="P12" s="59"/>
      <c r="Q12" s="60"/>
      <c r="R12" s="60"/>
      <c r="S12" s="59"/>
      <c r="T12" s="59"/>
      <c r="U12" s="59"/>
      <c r="V12" s="59">
        <v>19.0</v>
      </c>
      <c r="W12" s="59"/>
      <c r="X12" s="59">
        <v>21.0</v>
      </c>
      <c r="Y12" s="59">
        <v>7.0</v>
      </c>
      <c r="Z12" s="59"/>
      <c r="AA12" s="59"/>
      <c r="AB12" s="59">
        <v>230.0</v>
      </c>
      <c r="AC12" s="59">
        <v>230.0</v>
      </c>
    </row>
    <row r="13">
      <c r="A13" s="58" t="s">
        <v>39</v>
      </c>
      <c r="B13" s="59">
        <v>206640.0</v>
      </c>
      <c r="C13" s="59">
        <v>12.0</v>
      </c>
      <c r="D13" s="59">
        <v>7.0</v>
      </c>
      <c r="E13" s="59">
        <v>9.0</v>
      </c>
      <c r="F13" s="59">
        <v>8.0</v>
      </c>
      <c r="G13" s="59">
        <v>10.0</v>
      </c>
      <c r="H13" s="59">
        <v>14.0</v>
      </c>
      <c r="I13" s="59">
        <v>12.0</v>
      </c>
      <c r="J13" s="59">
        <v>15.0</v>
      </c>
      <c r="K13" s="59">
        <v>8.0</v>
      </c>
      <c r="L13" s="59">
        <v>8.0</v>
      </c>
      <c r="M13" s="59">
        <v>-6.0</v>
      </c>
      <c r="N13" s="59">
        <v>11.0</v>
      </c>
      <c r="O13" s="59">
        <v>10.0</v>
      </c>
      <c r="P13" s="59"/>
      <c r="Q13" s="60">
        <v>7.0</v>
      </c>
      <c r="R13" s="60">
        <v>11.0</v>
      </c>
      <c r="S13" s="59"/>
      <c r="T13" s="59">
        <v>8.0</v>
      </c>
      <c r="U13" s="59">
        <v>17.0</v>
      </c>
      <c r="V13" s="59">
        <v>14.0</v>
      </c>
      <c r="W13" s="59">
        <v>7.0</v>
      </c>
      <c r="X13" s="59"/>
      <c r="Y13" s="59"/>
      <c r="Z13" s="59">
        <v>11.0</v>
      </c>
      <c r="AA13" s="59">
        <v>13.0</v>
      </c>
      <c r="AB13" s="59">
        <v>218.0</v>
      </c>
      <c r="AC13" s="59">
        <v>212.0</v>
      </c>
    </row>
    <row r="14">
      <c r="A14" s="58" t="s">
        <v>40</v>
      </c>
      <c r="B14" s="59">
        <v>210784.0</v>
      </c>
      <c r="C14" s="59"/>
      <c r="D14" s="59">
        <v>17.0</v>
      </c>
      <c r="E14" s="59">
        <v>17.0</v>
      </c>
      <c r="F14" s="59">
        <v>5.0</v>
      </c>
      <c r="G14" s="59">
        <v>17.0</v>
      </c>
      <c r="H14" s="59">
        <v>21.0</v>
      </c>
      <c r="I14" s="59">
        <v>8.0</v>
      </c>
      <c r="J14" s="59">
        <v>13.0</v>
      </c>
      <c r="K14" s="59">
        <v>17.0</v>
      </c>
      <c r="L14" s="59">
        <v>9.0</v>
      </c>
      <c r="M14" s="59"/>
      <c r="N14" s="59"/>
      <c r="O14" s="59"/>
      <c r="P14" s="59"/>
      <c r="Q14" s="60"/>
      <c r="R14" s="60"/>
      <c r="S14" s="59"/>
      <c r="T14" s="59">
        <v>12.0</v>
      </c>
      <c r="U14" s="59">
        <v>14.0</v>
      </c>
      <c r="V14" s="59">
        <v>12.0</v>
      </c>
      <c r="W14" s="59"/>
      <c r="X14" s="59">
        <v>18.0</v>
      </c>
      <c r="Y14" s="59">
        <v>14.0</v>
      </c>
      <c r="Z14" s="59">
        <v>9.0</v>
      </c>
      <c r="AA14" s="59"/>
      <c r="AB14" s="59">
        <v>203.0</v>
      </c>
      <c r="AC14" s="59">
        <v>203.0</v>
      </c>
    </row>
    <row r="15">
      <c r="A15" s="58" t="s">
        <v>41</v>
      </c>
      <c r="B15" s="59">
        <v>206636.0</v>
      </c>
      <c r="C15" s="59">
        <v>10.0</v>
      </c>
      <c r="D15" s="59">
        <v>11.0</v>
      </c>
      <c r="E15" s="59">
        <v>11.0</v>
      </c>
      <c r="F15" s="59">
        <v>7.0</v>
      </c>
      <c r="G15" s="59">
        <v>8.0</v>
      </c>
      <c r="H15" s="59">
        <v>18.0</v>
      </c>
      <c r="I15" s="59">
        <v>10.0</v>
      </c>
      <c r="J15" s="59">
        <v>11.0</v>
      </c>
      <c r="K15" s="59"/>
      <c r="L15" s="59"/>
      <c r="M15" s="59"/>
      <c r="N15" s="59">
        <v>20.0</v>
      </c>
      <c r="O15" s="59">
        <v>8.0</v>
      </c>
      <c r="P15" s="59">
        <v>6.0</v>
      </c>
      <c r="Q15" s="60"/>
      <c r="R15" s="60"/>
      <c r="S15" s="59">
        <v>9.0</v>
      </c>
      <c r="T15" s="59">
        <v>9.0</v>
      </c>
      <c r="U15" s="59">
        <v>16.0</v>
      </c>
      <c r="V15" s="59">
        <v>15.0</v>
      </c>
      <c r="W15" s="59">
        <v>19.0</v>
      </c>
      <c r="X15" s="59"/>
      <c r="Y15" s="59"/>
      <c r="Z15" s="59"/>
      <c r="AA15" s="59">
        <v>11.0</v>
      </c>
      <c r="AB15" s="59">
        <v>199.0</v>
      </c>
      <c r="AC15" s="59">
        <v>199.0</v>
      </c>
    </row>
    <row r="16">
      <c r="A16" s="58" t="s">
        <v>42</v>
      </c>
      <c r="B16" s="59">
        <v>9485.0</v>
      </c>
      <c r="C16" s="59"/>
      <c r="D16" s="59"/>
      <c r="E16" s="59"/>
      <c r="F16" s="59">
        <v>23.0</v>
      </c>
      <c r="G16" s="59">
        <v>28.0</v>
      </c>
      <c r="H16" s="59"/>
      <c r="I16" s="59"/>
      <c r="J16" s="59"/>
      <c r="K16" s="59" t="s">
        <v>27</v>
      </c>
      <c r="L16" s="59">
        <v>24.0</v>
      </c>
      <c r="M16" s="59">
        <v>13.0</v>
      </c>
      <c r="N16" s="59">
        <v>17.0</v>
      </c>
      <c r="O16" s="59"/>
      <c r="P16" s="59"/>
      <c r="Q16" s="60"/>
      <c r="R16" s="60">
        <v>9.0</v>
      </c>
      <c r="S16" s="59"/>
      <c r="T16" s="59">
        <v>18.0</v>
      </c>
      <c r="U16" s="59"/>
      <c r="V16" s="59"/>
      <c r="W16" s="59">
        <v>22.0</v>
      </c>
      <c r="X16" s="59"/>
      <c r="Y16" s="59"/>
      <c r="Z16" s="59"/>
      <c r="AA16" s="59">
        <v>19.0</v>
      </c>
      <c r="AB16" s="59">
        <v>198.0</v>
      </c>
      <c r="AC16" s="59">
        <v>198.0</v>
      </c>
    </row>
    <row r="17">
      <c r="A17" s="58" t="s">
        <v>43</v>
      </c>
      <c r="B17" s="59">
        <v>190604.0</v>
      </c>
      <c r="C17" s="59">
        <v>20.0</v>
      </c>
      <c r="D17" s="60">
        <v>19.0</v>
      </c>
      <c r="E17" s="60">
        <v>21.0</v>
      </c>
      <c r="F17" s="59">
        <v>22.0</v>
      </c>
      <c r="G17" s="59"/>
      <c r="H17" s="59">
        <v>22.0</v>
      </c>
      <c r="I17" s="59">
        <v>24.0</v>
      </c>
      <c r="J17" s="59">
        <v>27.0</v>
      </c>
      <c r="K17" s="59"/>
      <c r="L17" s="59">
        <v>27.0</v>
      </c>
      <c r="M17" s="59">
        <v>16.0</v>
      </c>
      <c r="N17" s="59"/>
      <c r="O17" s="59"/>
      <c r="P17" s="59"/>
      <c r="Q17" s="60"/>
      <c r="R17" s="60"/>
      <c r="S17" s="59"/>
      <c r="T17" s="59"/>
      <c r="U17" s="59"/>
      <c r="V17" s="59"/>
      <c r="W17" s="59"/>
      <c r="X17" s="59"/>
      <c r="Y17" s="59"/>
      <c r="Z17" s="59"/>
      <c r="AA17" s="59"/>
      <c r="AB17" s="59">
        <v>198.0</v>
      </c>
      <c r="AC17" s="59">
        <v>198.0</v>
      </c>
    </row>
    <row r="18">
      <c r="A18" s="58" t="s">
        <v>44</v>
      </c>
      <c r="B18" s="59">
        <v>44.0</v>
      </c>
      <c r="C18" s="59">
        <v>15.0</v>
      </c>
      <c r="D18" s="59">
        <v>18.0</v>
      </c>
      <c r="E18" s="59">
        <v>19.0</v>
      </c>
      <c r="F18" s="59">
        <v>26.0</v>
      </c>
      <c r="G18" s="59">
        <v>9.0</v>
      </c>
      <c r="H18" s="59"/>
      <c r="I18" s="59">
        <v>9.0</v>
      </c>
      <c r="J18" s="59"/>
      <c r="K18" s="59">
        <v>22.0</v>
      </c>
      <c r="L18" s="59">
        <v>7.0</v>
      </c>
      <c r="M18" s="59">
        <v>9.0</v>
      </c>
      <c r="N18" s="59"/>
      <c r="O18" s="59"/>
      <c r="P18" s="59"/>
      <c r="Q18" s="60"/>
      <c r="R18" s="60"/>
      <c r="S18" s="59"/>
      <c r="T18" s="59">
        <v>13.0</v>
      </c>
      <c r="U18" s="59"/>
      <c r="V18" s="59">
        <v>13.0</v>
      </c>
      <c r="W18" s="59">
        <v>7.0</v>
      </c>
      <c r="X18" s="59">
        <v>14.0</v>
      </c>
      <c r="Y18" s="59"/>
      <c r="Z18" s="59"/>
      <c r="AA18" s="59"/>
      <c r="AB18" s="59">
        <v>181.0</v>
      </c>
      <c r="AC18" s="59">
        <v>181.0</v>
      </c>
    </row>
    <row r="19">
      <c r="A19" s="58" t="s">
        <v>45</v>
      </c>
      <c r="B19" s="59">
        <v>207532.0</v>
      </c>
      <c r="C19" s="59">
        <v>11.0</v>
      </c>
      <c r="D19" s="59">
        <v>8.0</v>
      </c>
      <c r="E19" s="59">
        <v>13.0</v>
      </c>
      <c r="F19" s="59">
        <v>12.0</v>
      </c>
      <c r="G19" s="59">
        <v>15.0</v>
      </c>
      <c r="H19" s="59"/>
      <c r="I19" s="59"/>
      <c r="J19" s="59"/>
      <c r="K19" s="59"/>
      <c r="L19" s="59"/>
      <c r="M19" s="59">
        <v>12.0</v>
      </c>
      <c r="N19" s="59">
        <v>10.0</v>
      </c>
      <c r="O19" s="59">
        <v>9.0</v>
      </c>
      <c r="P19" s="59">
        <v>8.0</v>
      </c>
      <c r="Q19" s="60">
        <v>9.0</v>
      </c>
      <c r="R19" s="60">
        <v>8.0</v>
      </c>
      <c r="S19" s="59">
        <v>8.0</v>
      </c>
      <c r="T19" s="59"/>
      <c r="U19" s="59"/>
      <c r="V19" s="59">
        <v>10.0</v>
      </c>
      <c r="W19" s="59">
        <v>16.0</v>
      </c>
      <c r="X19" s="59">
        <v>9.0</v>
      </c>
      <c r="Y19" s="59"/>
      <c r="Z19" s="59">
        <v>7.0</v>
      </c>
      <c r="AA19" s="59">
        <v>6.0</v>
      </c>
      <c r="AB19" s="59">
        <v>171.0</v>
      </c>
      <c r="AC19" s="59">
        <v>171.0</v>
      </c>
    </row>
    <row r="20">
      <c r="A20" s="58" t="s">
        <v>46</v>
      </c>
      <c r="B20" s="59">
        <v>830.0</v>
      </c>
      <c r="C20" s="59"/>
      <c r="D20" s="59">
        <v>25.0</v>
      </c>
      <c r="E20" s="59">
        <v>15.0</v>
      </c>
      <c r="F20" s="59">
        <v>14.0</v>
      </c>
      <c r="G20" s="59">
        <v>11.0</v>
      </c>
      <c r="H20" s="59">
        <v>13.0</v>
      </c>
      <c r="I20" s="59">
        <v>16.0</v>
      </c>
      <c r="J20" s="59">
        <v>7.0</v>
      </c>
      <c r="K20" s="59">
        <v>13.0</v>
      </c>
      <c r="L20" s="59"/>
      <c r="M20" s="59"/>
      <c r="N20" s="59"/>
      <c r="O20" s="59">
        <v>11.0</v>
      </c>
      <c r="P20" s="59"/>
      <c r="Q20" s="60"/>
      <c r="R20" s="60"/>
      <c r="S20" s="59"/>
      <c r="T20" s="59"/>
      <c r="U20" s="59"/>
      <c r="V20" s="59"/>
      <c r="W20" s="59"/>
      <c r="X20" s="59">
        <v>17.0</v>
      </c>
      <c r="Y20" s="59">
        <v>12.0</v>
      </c>
      <c r="Z20" s="59">
        <v>12.0</v>
      </c>
      <c r="AA20" s="59"/>
      <c r="AB20" s="59">
        <v>166.0</v>
      </c>
      <c r="AC20" s="59">
        <v>166.0</v>
      </c>
    </row>
    <row r="21">
      <c r="A21" s="58" t="s">
        <v>47</v>
      </c>
      <c r="B21" s="59">
        <v>185171.0</v>
      </c>
      <c r="C21" s="59"/>
      <c r="D21" s="59"/>
      <c r="E21" s="59"/>
      <c r="F21" s="59">
        <v>18.0</v>
      </c>
      <c r="G21" s="59">
        <v>25.0</v>
      </c>
      <c r="H21" s="59">
        <v>28.0</v>
      </c>
      <c r="I21" s="59"/>
      <c r="J21" s="59">
        <v>30.0</v>
      </c>
      <c r="K21" s="59">
        <v>25.0</v>
      </c>
      <c r="L21" s="59"/>
      <c r="M21" s="59"/>
      <c r="N21" s="59"/>
      <c r="O21" s="60"/>
      <c r="P21" s="59"/>
      <c r="Q21" s="60"/>
      <c r="R21" s="60"/>
      <c r="S21" s="59"/>
      <c r="T21" s="59"/>
      <c r="U21" s="1"/>
      <c r="V21" s="1">
        <v>21.0</v>
      </c>
      <c r="W21" s="1">
        <v>17.0</v>
      </c>
      <c r="X21" s="1"/>
      <c r="Y21" s="1"/>
      <c r="Z21" s="1"/>
      <c r="AA21" s="59"/>
      <c r="AB21" s="59">
        <v>164.0</v>
      </c>
      <c r="AC21" s="59">
        <v>164.0</v>
      </c>
    </row>
    <row r="22">
      <c r="A22" s="58" t="s">
        <v>48</v>
      </c>
      <c r="B22" s="59">
        <v>186355.0</v>
      </c>
      <c r="C22" s="59">
        <v>19.0</v>
      </c>
      <c r="D22" s="59">
        <v>6.0</v>
      </c>
      <c r="E22" s="59"/>
      <c r="F22" s="59">
        <v>13.0</v>
      </c>
      <c r="G22" s="59">
        <v>13.0</v>
      </c>
      <c r="H22" s="59">
        <v>7.0</v>
      </c>
      <c r="I22" s="59"/>
      <c r="J22" s="59">
        <v>19.0</v>
      </c>
      <c r="K22" s="59"/>
      <c r="L22" s="59">
        <v>14.0</v>
      </c>
      <c r="M22" s="59">
        <v>15.0</v>
      </c>
      <c r="N22" s="59"/>
      <c r="O22" s="59"/>
      <c r="P22" s="59"/>
      <c r="Q22" s="60"/>
      <c r="R22" s="60"/>
      <c r="S22" s="59"/>
      <c r="T22" s="59">
        <v>15.0</v>
      </c>
      <c r="U22" s="1">
        <v>7.0</v>
      </c>
      <c r="V22" s="1"/>
      <c r="W22" s="1">
        <v>15.0</v>
      </c>
      <c r="X22" s="1">
        <v>15.0</v>
      </c>
      <c r="Y22" s="1"/>
      <c r="Z22" s="1"/>
      <c r="AA22" s="59"/>
      <c r="AB22" s="59">
        <v>158.0</v>
      </c>
      <c r="AC22" s="59">
        <v>158.0</v>
      </c>
    </row>
    <row r="23">
      <c r="A23" s="58" t="s">
        <v>49</v>
      </c>
      <c r="B23" s="59">
        <v>193198.0</v>
      </c>
      <c r="C23" s="59"/>
      <c r="D23" s="59">
        <v>15.0</v>
      </c>
      <c r="E23" s="59"/>
      <c r="F23" s="59">
        <v>10.0</v>
      </c>
      <c r="G23" s="59">
        <v>20.0</v>
      </c>
      <c r="H23" s="59">
        <v>12.0</v>
      </c>
      <c r="I23" s="59">
        <v>18.0</v>
      </c>
      <c r="J23" s="59">
        <v>7.0</v>
      </c>
      <c r="K23" s="59">
        <v>16.0</v>
      </c>
      <c r="L23" s="59">
        <v>18.0</v>
      </c>
      <c r="M23" s="59"/>
      <c r="N23" s="59">
        <v>14.0</v>
      </c>
      <c r="O23" s="59"/>
      <c r="P23" s="59"/>
      <c r="Q23" s="60"/>
      <c r="R23" s="60"/>
      <c r="S23" s="59"/>
      <c r="T23" s="59"/>
      <c r="U23" s="59"/>
      <c r="V23" s="59"/>
      <c r="W23" s="59"/>
      <c r="X23" s="59">
        <v>11.0</v>
      </c>
      <c r="Y23" s="59">
        <v>11.0</v>
      </c>
      <c r="Z23" s="59"/>
      <c r="AA23" s="59"/>
      <c r="AB23" s="59">
        <v>152.0</v>
      </c>
      <c r="AC23" s="59">
        <v>152.0</v>
      </c>
    </row>
    <row r="24">
      <c r="A24" s="58" t="s">
        <v>50</v>
      </c>
      <c r="B24" s="59">
        <v>194531.0</v>
      </c>
      <c r="C24" s="59">
        <v>13.0</v>
      </c>
      <c r="D24" s="59"/>
      <c r="E24" s="59">
        <v>7.0</v>
      </c>
      <c r="F24" s="59">
        <v>11.0</v>
      </c>
      <c r="G24" s="59">
        <v>12.0</v>
      </c>
      <c r="H24" s="59">
        <v>15.0</v>
      </c>
      <c r="I24" s="59">
        <v>15.0</v>
      </c>
      <c r="J24" s="59">
        <v>12.0</v>
      </c>
      <c r="K24" s="59">
        <v>11.0</v>
      </c>
      <c r="L24" s="59"/>
      <c r="M24" s="59"/>
      <c r="N24" s="59">
        <v>15.0</v>
      </c>
      <c r="O24" s="59">
        <v>12.0</v>
      </c>
      <c r="P24" s="59"/>
      <c r="Q24" s="60"/>
      <c r="R24" s="60"/>
      <c r="S24" s="59"/>
      <c r="T24" s="59"/>
      <c r="U24" s="59"/>
      <c r="V24" s="59"/>
      <c r="W24" s="59"/>
      <c r="X24" s="59"/>
      <c r="Y24" s="59">
        <v>10.0</v>
      </c>
      <c r="Z24" s="59">
        <v>6.0</v>
      </c>
      <c r="AA24" s="59">
        <v>9.0</v>
      </c>
      <c r="AB24" s="59">
        <v>148.0</v>
      </c>
      <c r="AC24" s="59">
        <v>148.0</v>
      </c>
    </row>
    <row r="25">
      <c r="A25" s="58" t="s">
        <v>51</v>
      </c>
      <c r="B25" s="59">
        <v>211976.0</v>
      </c>
      <c r="C25" s="59">
        <v>8.0</v>
      </c>
      <c r="D25" s="59">
        <v>14.0</v>
      </c>
      <c r="E25" s="59"/>
      <c r="F25" s="59"/>
      <c r="G25" s="59"/>
      <c r="H25" s="59">
        <v>6.0</v>
      </c>
      <c r="I25" s="59">
        <v>11.0</v>
      </c>
      <c r="J25" s="59">
        <v>18.0</v>
      </c>
      <c r="K25" s="59"/>
      <c r="L25" s="59">
        <v>12.0</v>
      </c>
      <c r="M25" s="59">
        <v>11.0</v>
      </c>
      <c r="N25" s="59"/>
      <c r="O25" s="59">
        <v>13.0</v>
      </c>
      <c r="P25" s="59"/>
      <c r="Q25" s="60"/>
      <c r="R25" s="60"/>
      <c r="S25" s="59"/>
      <c r="T25" s="59"/>
      <c r="U25" s="1">
        <v>18.0</v>
      </c>
      <c r="V25" s="1"/>
      <c r="W25" s="1"/>
      <c r="X25" s="1">
        <v>6.0</v>
      </c>
      <c r="Y25" s="1"/>
      <c r="Z25" s="1">
        <v>5.0</v>
      </c>
      <c r="AA25" s="59">
        <v>10.0</v>
      </c>
      <c r="AB25" s="59">
        <v>132.0</v>
      </c>
      <c r="AC25" s="59">
        <v>132.0</v>
      </c>
    </row>
    <row r="26">
      <c r="A26" s="58" t="s">
        <v>52</v>
      </c>
      <c r="B26" s="59">
        <v>151183.0</v>
      </c>
      <c r="C26" s="59"/>
      <c r="D26" s="59"/>
      <c r="E26" s="59"/>
      <c r="F26" s="59"/>
      <c r="G26" s="59">
        <v>18.0</v>
      </c>
      <c r="H26" s="59"/>
      <c r="I26" s="59">
        <v>23.0</v>
      </c>
      <c r="J26" s="59">
        <v>25.0</v>
      </c>
      <c r="K26" s="59"/>
      <c r="L26" s="59">
        <v>21.0</v>
      </c>
      <c r="M26" s="59"/>
      <c r="N26" s="59">
        <v>16.0</v>
      </c>
      <c r="O26" s="59"/>
      <c r="P26" s="59"/>
      <c r="Q26" s="60"/>
      <c r="R26" s="60"/>
      <c r="S26" s="59"/>
      <c r="T26" s="59"/>
      <c r="U26" s="59"/>
      <c r="V26" s="59">
        <v>17.0</v>
      </c>
      <c r="W26" s="59">
        <v>7.0</v>
      </c>
      <c r="X26" s="59"/>
      <c r="Y26" s="59"/>
      <c r="Z26" s="59"/>
      <c r="AA26" s="59"/>
      <c r="AB26" s="59">
        <v>127.0</v>
      </c>
      <c r="AC26" s="59">
        <v>127.0</v>
      </c>
    </row>
    <row r="27">
      <c r="A27" s="58" t="s">
        <v>53</v>
      </c>
      <c r="B27" s="59" t="s">
        <v>54</v>
      </c>
      <c r="C27" s="59"/>
      <c r="D27" s="59">
        <v>5.0</v>
      </c>
      <c r="E27" s="60"/>
      <c r="F27" s="59"/>
      <c r="G27" s="59">
        <v>6.0</v>
      </c>
      <c r="H27" s="59">
        <v>5.0</v>
      </c>
      <c r="I27" s="59"/>
      <c r="J27" s="59">
        <v>7.0</v>
      </c>
      <c r="K27" s="59">
        <v>7.0</v>
      </c>
      <c r="L27" s="59" t="s">
        <v>55</v>
      </c>
      <c r="M27" s="59"/>
      <c r="N27" s="59">
        <v>5.0</v>
      </c>
      <c r="O27" s="59"/>
      <c r="P27" s="59"/>
      <c r="Q27" s="60">
        <v>6.0</v>
      </c>
      <c r="R27" s="60">
        <v>6.0</v>
      </c>
      <c r="S27" s="59">
        <v>5.0</v>
      </c>
      <c r="T27" s="59">
        <v>5.0</v>
      </c>
      <c r="U27" s="59">
        <v>10.0</v>
      </c>
      <c r="V27" s="59">
        <v>6.0</v>
      </c>
      <c r="W27" s="59"/>
      <c r="X27" s="59">
        <v>5.0</v>
      </c>
      <c r="Y27" s="59">
        <v>5.0</v>
      </c>
      <c r="Z27" s="59"/>
      <c r="AA27" s="59">
        <v>7.0</v>
      </c>
      <c r="AB27" s="59">
        <v>118.0</v>
      </c>
      <c r="AC27" s="59">
        <v>118.0</v>
      </c>
    </row>
    <row r="28">
      <c r="A28" s="58" t="s">
        <v>56</v>
      </c>
      <c r="B28" s="59">
        <v>163731.0</v>
      </c>
      <c r="C28" s="59"/>
      <c r="D28" s="59"/>
      <c r="E28" s="59">
        <v>6.0</v>
      </c>
      <c r="F28" s="59"/>
      <c r="G28" s="59">
        <v>7.0</v>
      </c>
      <c r="H28" s="59">
        <v>9.0</v>
      </c>
      <c r="I28" s="59"/>
      <c r="J28" s="59"/>
      <c r="K28" s="59">
        <v>14.0</v>
      </c>
      <c r="L28" s="59">
        <v>10.0</v>
      </c>
      <c r="M28" s="59"/>
      <c r="N28" s="59">
        <v>13.0</v>
      </c>
      <c r="O28" s="59"/>
      <c r="P28" s="59"/>
      <c r="Q28" s="60"/>
      <c r="R28" s="60"/>
      <c r="S28" s="59"/>
      <c r="T28" s="59">
        <v>7.0</v>
      </c>
      <c r="U28" s="1">
        <v>9.0</v>
      </c>
      <c r="V28" s="1">
        <v>9.0</v>
      </c>
      <c r="W28" s="1">
        <v>14.0</v>
      </c>
      <c r="X28" s="1">
        <v>8.0</v>
      </c>
      <c r="Y28" s="1">
        <v>9.0</v>
      </c>
      <c r="Z28" s="1"/>
      <c r="AA28" s="59"/>
      <c r="AB28" s="59">
        <v>115.0</v>
      </c>
      <c r="AC28" s="59">
        <v>115.0</v>
      </c>
    </row>
    <row r="29">
      <c r="A29" s="58" t="s">
        <v>57</v>
      </c>
      <c r="B29" s="59">
        <v>564.0</v>
      </c>
      <c r="C29" s="59"/>
      <c r="D29" s="59"/>
      <c r="E29" s="59"/>
      <c r="F29" s="59"/>
      <c r="G29" s="59">
        <v>29.0</v>
      </c>
      <c r="H29" s="59">
        <v>19.0</v>
      </c>
      <c r="I29" s="59"/>
      <c r="J29" s="59">
        <v>21.0</v>
      </c>
      <c r="K29" s="59"/>
      <c r="L29" s="59">
        <v>22.0</v>
      </c>
      <c r="M29" s="59"/>
      <c r="N29" s="59"/>
      <c r="O29" s="59">
        <v>16.0</v>
      </c>
      <c r="P29" s="59"/>
      <c r="Q29" s="60"/>
      <c r="R29" s="60"/>
      <c r="S29" s="59"/>
      <c r="T29" s="59"/>
      <c r="U29" s="59"/>
      <c r="V29" s="59"/>
      <c r="W29" s="59"/>
      <c r="X29" s="59"/>
      <c r="Y29" s="59"/>
      <c r="Z29" s="59"/>
      <c r="AA29" s="59"/>
      <c r="AB29" s="59">
        <v>107.0</v>
      </c>
      <c r="AC29" s="59">
        <v>107.0</v>
      </c>
    </row>
    <row r="30">
      <c r="A30" s="58" t="s">
        <v>58</v>
      </c>
      <c r="B30" s="60">
        <v>194625.0</v>
      </c>
      <c r="C30" s="59">
        <v>14.0</v>
      </c>
      <c r="D30" s="60">
        <v>12.0</v>
      </c>
      <c r="E30" s="60">
        <v>24.0</v>
      </c>
      <c r="F30" s="59">
        <v>16.0</v>
      </c>
      <c r="G30" s="60">
        <v>19.0</v>
      </c>
      <c r="H30" s="59"/>
      <c r="I30" s="59"/>
      <c r="J30" s="59"/>
      <c r="K30" s="59">
        <v>12.0</v>
      </c>
      <c r="L30" s="60"/>
      <c r="M30" s="60"/>
      <c r="N30" s="60"/>
      <c r="O30" s="60"/>
      <c r="P30" s="60"/>
      <c r="Q30" s="60"/>
      <c r="R30" s="60"/>
      <c r="S30" s="59"/>
      <c r="T30" s="59"/>
      <c r="U30" s="59"/>
      <c r="V30" s="59"/>
      <c r="W30" s="59"/>
      <c r="X30" s="59"/>
      <c r="Y30" s="59"/>
      <c r="Z30" s="59"/>
      <c r="AA30" s="59"/>
      <c r="AB30" s="59">
        <v>97.0</v>
      </c>
      <c r="AC30" s="59">
        <v>97.0</v>
      </c>
    </row>
    <row r="31">
      <c r="A31" s="58" t="s">
        <v>59</v>
      </c>
      <c r="B31" s="59">
        <v>2.0</v>
      </c>
      <c r="C31" s="59"/>
      <c r="D31" s="59"/>
      <c r="E31" s="59"/>
      <c r="F31" s="59">
        <v>6.0</v>
      </c>
      <c r="G31" s="59">
        <v>26.0</v>
      </c>
      <c r="H31" s="59"/>
      <c r="I31" s="59"/>
      <c r="J31" s="59">
        <v>22.0</v>
      </c>
      <c r="K31" s="59"/>
      <c r="L31" s="59"/>
      <c r="M31" s="59">
        <v>10.0</v>
      </c>
      <c r="N31" s="59"/>
      <c r="O31" s="59"/>
      <c r="P31" s="59"/>
      <c r="Q31" s="60"/>
      <c r="R31" s="60"/>
      <c r="S31" s="59"/>
      <c r="T31" s="59">
        <v>20.0</v>
      </c>
      <c r="U31" s="59"/>
      <c r="V31" s="59"/>
      <c r="W31" s="59"/>
      <c r="X31" s="59">
        <v>10.0</v>
      </c>
      <c r="Y31" s="59"/>
      <c r="Z31" s="59"/>
      <c r="AA31" s="59"/>
      <c r="AB31" s="59">
        <v>94.0</v>
      </c>
      <c r="AC31" s="59">
        <v>94.0</v>
      </c>
    </row>
    <row r="32">
      <c r="A32" s="58" t="s">
        <v>60</v>
      </c>
      <c r="B32" s="59">
        <v>183328.0</v>
      </c>
      <c r="C32" s="59"/>
      <c r="D32" s="59"/>
      <c r="E32" s="59"/>
      <c r="F32" s="59"/>
      <c r="G32" s="59"/>
      <c r="H32" s="59">
        <v>20.0</v>
      </c>
      <c r="I32" s="59">
        <v>7.0</v>
      </c>
      <c r="J32" s="59">
        <v>10.0</v>
      </c>
      <c r="K32" s="59">
        <v>15.0</v>
      </c>
      <c r="L32" s="59" t="s">
        <v>55</v>
      </c>
      <c r="M32" s="59"/>
      <c r="N32" s="59"/>
      <c r="O32" s="59"/>
      <c r="P32" s="59"/>
      <c r="Q32" s="60"/>
      <c r="R32" s="60"/>
      <c r="S32" s="59"/>
      <c r="T32" s="59"/>
      <c r="U32" s="59"/>
      <c r="V32" s="59"/>
      <c r="W32" s="59"/>
      <c r="X32" s="59"/>
      <c r="Y32" s="59"/>
      <c r="Z32" s="59"/>
      <c r="AA32" s="59"/>
      <c r="AB32" s="59">
        <v>80.0</v>
      </c>
      <c r="AC32" s="59">
        <v>80.0</v>
      </c>
    </row>
    <row r="33">
      <c r="A33" s="58" t="s">
        <v>61</v>
      </c>
      <c r="B33" s="59">
        <v>205328.0</v>
      </c>
      <c r="C33" s="59">
        <v>9.0</v>
      </c>
      <c r="D33" s="59"/>
      <c r="E33" s="59">
        <v>8.0</v>
      </c>
      <c r="F33" s="59">
        <v>9.0</v>
      </c>
      <c r="G33" s="59"/>
      <c r="H33" s="59"/>
      <c r="I33" s="59"/>
      <c r="J33" s="59"/>
      <c r="K33" s="59"/>
      <c r="L33" s="59"/>
      <c r="M33" s="59"/>
      <c r="N33" s="59"/>
      <c r="O33" s="59"/>
      <c r="P33" s="59">
        <v>10.0</v>
      </c>
      <c r="Q33" s="60"/>
      <c r="R33" s="60">
        <v>7.0</v>
      </c>
      <c r="S33" s="59">
        <v>7.0</v>
      </c>
      <c r="T33" s="59">
        <v>6.0</v>
      </c>
      <c r="U33" s="59">
        <v>15.0</v>
      </c>
      <c r="V33" s="59"/>
      <c r="W33" s="59"/>
      <c r="X33" s="59">
        <v>7.0</v>
      </c>
      <c r="Y33" s="59"/>
      <c r="Z33" s="59"/>
      <c r="AA33" s="59"/>
      <c r="AB33" s="59">
        <v>78.0</v>
      </c>
      <c r="AC33" s="59">
        <v>78.0</v>
      </c>
    </row>
    <row r="34">
      <c r="A34" s="58" t="s">
        <v>62</v>
      </c>
      <c r="B34" s="59">
        <v>190606.0</v>
      </c>
      <c r="C34" s="59"/>
      <c r="D34" s="59"/>
      <c r="E34" s="59"/>
      <c r="F34" s="59"/>
      <c r="G34" s="59" t="s">
        <v>63</v>
      </c>
      <c r="H34" s="59">
        <v>10.0</v>
      </c>
      <c r="I34" s="59"/>
      <c r="J34" s="59">
        <v>7.0</v>
      </c>
      <c r="K34" s="59"/>
      <c r="L34" s="59"/>
      <c r="M34" s="59"/>
      <c r="N34" s="59">
        <v>6.0</v>
      </c>
      <c r="O34" s="59"/>
      <c r="P34" s="59"/>
      <c r="Q34" s="60"/>
      <c r="R34" s="60"/>
      <c r="S34" s="59"/>
      <c r="T34" s="59"/>
      <c r="U34" s="59"/>
      <c r="V34" s="59"/>
      <c r="W34" s="59">
        <v>11.0</v>
      </c>
      <c r="X34" s="59"/>
      <c r="Y34" s="59"/>
      <c r="Z34" s="59"/>
      <c r="AA34" s="59"/>
      <c r="AB34" s="59">
        <v>67.0</v>
      </c>
      <c r="AC34" s="59">
        <v>67.0</v>
      </c>
    </row>
    <row r="35">
      <c r="A35" s="58" t="s">
        <v>64</v>
      </c>
      <c r="B35" s="59">
        <v>208391.0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>
        <v>21.0</v>
      </c>
      <c r="N35" s="59">
        <v>18.0</v>
      </c>
      <c r="O35" s="59"/>
      <c r="P35" s="59"/>
      <c r="Q35" s="60"/>
      <c r="R35" s="60"/>
      <c r="S35" s="59"/>
      <c r="T35" s="59">
        <v>19.0</v>
      </c>
      <c r="U35" s="59"/>
      <c r="V35" s="59"/>
      <c r="W35" s="59"/>
      <c r="X35" s="59"/>
      <c r="Y35" s="59"/>
      <c r="Z35" s="59"/>
      <c r="AA35" s="59"/>
      <c r="AB35" s="59">
        <v>58.0</v>
      </c>
      <c r="AC35" s="59">
        <v>58.0</v>
      </c>
    </row>
    <row r="36">
      <c r="A36" s="58" t="s">
        <v>65</v>
      </c>
      <c r="B36" s="59">
        <v>205331.0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>
        <v>19.0</v>
      </c>
      <c r="O36" s="59">
        <v>7.0</v>
      </c>
      <c r="P36" s="59"/>
      <c r="Q36" s="60"/>
      <c r="R36" s="60"/>
      <c r="S36" s="59"/>
      <c r="T36" s="59"/>
      <c r="U36" s="59">
        <v>21.0</v>
      </c>
      <c r="V36" s="59"/>
      <c r="W36" s="59"/>
      <c r="X36" s="59"/>
      <c r="Y36" s="59"/>
      <c r="Z36" s="59"/>
      <c r="AA36" s="59"/>
      <c r="AB36" s="59">
        <v>47.0</v>
      </c>
      <c r="AC36" s="59">
        <v>47.0</v>
      </c>
    </row>
    <row r="37">
      <c r="A37" s="58" t="s">
        <v>66</v>
      </c>
      <c r="B37" s="59">
        <v>844.0</v>
      </c>
      <c r="C37" s="59"/>
      <c r="D37" s="59"/>
      <c r="E37" s="59"/>
      <c r="F37" s="59"/>
      <c r="G37" s="59"/>
      <c r="H37" s="59"/>
      <c r="I37" s="59"/>
      <c r="J37" s="59"/>
      <c r="K37" s="59"/>
      <c r="L37" s="59">
        <v>13.0</v>
      </c>
      <c r="M37" s="59"/>
      <c r="N37" s="59"/>
      <c r="O37" s="59"/>
      <c r="P37" s="59"/>
      <c r="Q37" s="60"/>
      <c r="R37" s="60"/>
      <c r="S37" s="59"/>
      <c r="T37" s="59">
        <v>14.0</v>
      </c>
      <c r="U37" s="59"/>
      <c r="V37" s="59">
        <v>5.0</v>
      </c>
      <c r="W37" s="59">
        <v>9.0</v>
      </c>
      <c r="X37" s="59"/>
      <c r="Y37" s="59"/>
      <c r="Z37" s="59"/>
      <c r="AA37" s="59"/>
      <c r="AB37" s="59">
        <v>41.0</v>
      </c>
      <c r="AC37" s="59">
        <v>41.0</v>
      </c>
    </row>
    <row r="38">
      <c r="A38" s="58" t="s">
        <v>67</v>
      </c>
      <c r="B38" s="59">
        <v>844.0</v>
      </c>
      <c r="C38" s="59"/>
      <c r="D38" s="59"/>
      <c r="E38" s="59"/>
      <c r="F38" s="59"/>
      <c r="G38" s="59">
        <v>31.0</v>
      </c>
      <c r="H38" s="59"/>
      <c r="I38" s="59"/>
      <c r="J38" s="59"/>
      <c r="K38" s="59"/>
      <c r="L38" s="59"/>
      <c r="M38" s="59"/>
      <c r="N38" s="59"/>
      <c r="O38" s="59"/>
      <c r="P38" s="59"/>
      <c r="Q38" s="60"/>
      <c r="R38" s="60"/>
      <c r="S38" s="59"/>
      <c r="T38" s="59"/>
      <c r="U38" s="59"/>
      <c r="V38" s="59"/>
      <c r="W38" s="59"/>
      <c r="X38" s="59"/>
      <c r="Y38" s="59"/>
      <c r="Z38" s="59"/>
      <c r="AA38" s="59"/>
      <c r="AB38" s="59">
        <v>31.0</v>
      </c>
      <c r="AC38" s="59">
        <v>31.0</v>
      </c>
    </row>
    <row r="39">
      <c r="A39" s="58" t="s">
        <v>68</v>
      </c>
      <c r="B39" s="59">
        <v>87563.0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  <c r="R39" s="60"/>
      <c r="S39" s="59"/>
      <c r="T39" s="59"/>
      <c r="U39" s="59">
        <v>8.0</v>
      </c>
      <c r="V39" s="59">
        <v>8.0</v>
      </c>
      <c r="W39" s="59">
        <v>10.0</v>
      </c>
      <c r="X39" s="59"/>
      <c r="Y39" s="59"/>
      <c r="Z39" s="59"/>
      <c r="AA39" s="59">
        <v>5.0</v>
      </c>
      <c r="AB39" s="59">
        <v>31.0</v>
      </c>
      <c r="AC39" s="59">
        <v>31.0</v>
      </c>
    </row>
    <row r="40">
      <c r="A40" s="58" t="s">
        <v>69</v>
      </c>
      <c r="B40" s="59" t="s">
        <v>70</v>
      </c>
      <c r="C40" s="59"/>
      <c r="D40" s="59"/>
      <c r="E40" s="59"/>
      <c r="F40" s="59"/>
      <c r="G40" s="59"/>
      <c r="H40" s="59"/>
      <c r="I40" s="59"/>
      <c r="J40" s="59"/>
      <c r="K40" s="59">
        <v>24.0</v>
      </c>
      <c r="L40" s="59"/>
      <c r="M40" s="59"/>
      <c r="N40" s="59"/>
      <c r="O40" s="59"/>
      <c r="P40" s="59"/>
      <c r="Q40" s="60"/>
      <c r="R40" s="60"/>
      <c r="S40" s="59"/>
      <c r="T40" s="59"/>
      <c r="U40" s="59"/>
      <c r="V40" s="59"/>
      <c r="W40" s="59"/>
      <c r="X40" s="59"/>
      <c r="Y40" s="59"/>
      <c r="Z40" s="59"/>
      <c r="AA40" s="59"/>
      <c r="AB40" s="59">
        <v>24.0</v>
      </c>
      <c r="AC40" s="59">
        <v>24.0</v>
      </c>
    </row>
    <row r="41">
      <c r="A41" s="58" t="s">
        <v>71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  <c r="R41" s="60"/>
      <c r="S41" s="59"/>
      <c r="T41" s="59"/>
      <c r="U41" s="59"/>
      <c r="V41" s="59"/>
      <c r="W41" s="59">
        <v>24.0</v>
      </c>
      <c r="X41" s="59"/>
      <c r="Y41" s="59"/>
      <c r="Z41" s="59"/>
      <c r="AA41" s="59"/>
      <c r="AB41" s="59">
        <v>24.0</v>
      </c>
      <c r="AC41" s="59">
        <v>24.0</v>
      </c>
    </row>
    <row r="42">
      <c r="A42" s="58" t="s">
        <v>72</v>
      </c>
      <c r="B42" s="59">
        <v>145884.0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>
        <v>5.0</v>
      </c>
      <c r="P42" s="59">
        <v>5.0</v>
      </c>
      <c r="Q42" s="60">
        <v>5.0</v>
      </c>
      <c r="R42" s="60">
        <v>5.0</v>
      </c>
      <c r="S42" s="59"/>
      <c r="T42" s="59"/>
      <c r="U42" s="59"/>
      <c r="V42" s="59"/>
      <c r="W42" s="59"/>
      <c r="X42" s="59"/>
      <c r="Y42" s="59"/>
      <c r="Z42" s="59"/>
      <c r="AA42" s="59"/>
      <c r="AB42" s="59">
        <v>20.0</v>
      </c>
      <c r="AC42" s="59">
        <v>20.0</v>
      </c>
    </row>
    <row r="43">
      <c r="A43" s="58" t="s">
        <v>73</v>
      </c>
      <c r="B43" s="59">
        <v>844.0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  <c r="R43" s="60"/>
      <c r="S43" s="59"/>
      <c r="T43" s="59"/>
      <c r="U43" s="59">
        <v>5.0</v>
      </c>
      <c r="V43" s="59">
        <v>7.0</v>
      </c>
      <c r="W43" s="59">
        <v>7.0</v>
      </c>
      <c r="X43" s="59"/>
      <c r="Y43" s="59"/>
      <c r="Z43" s="59"/>
      <c r="AA43" s="59"/>
      <c r="AB43" s="59">
        <v>19.0</v>
      </c>
      <c r="AC43" s="59">
        <v>19.0</v>
      </c>
    </row>
    <row r="44">
      <c r="A44" s="58" t="s">
        <v>74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>
        <v>16.0</v>
      </c>
      <c r="M44" s="59"/>
      <c r="N44" s="59"/>
      <c r="O44" s="59"/>
      <c r="P44" s="59"/>
      <c r="Q44" s="60"/>
      <c r="R44" s="60"/>
      <c r="S44" s="59"/>
      <c r="T44" s="59"/>
      <c r="U44" s="59"/>
      <c r="V44" s="59"/>
      <c r="W44" s="59"/>
      <c r="X44" s="59"/>
      <c r="Y44" s="59"/>
      <c r="Z44" s="59"/>
      <c r="AA44" s="59"/>
      <c r="AB44" s="59">
        <v>16.0</v>
      </c>
      <c r="AC44" s="59">
        <v>16.0</v>
      </c>
    </row>
    <row r="45">
      <c r="A45" s="58" t="s">
        <v>75</v>
      </c>
      <c r="B45" s="59"/>
      <c r="C45" s="59"/>
      <c r="D45" s="59"/>
      <c r="E45" s="59"/>
      <c r="F45" s="59"/>
      <c r="G45" s="59"/>
      <c r="H45" s="59"/>
      <c r="I45" s="59">
        <v>14.0</v>
      </c>
      <c r="J45" s="59"/>
      <c r="K45" s="59"/>
      <c r="L45" s="59"/>
      <c r="M45" s="59"/>
      <c r="N45" s="59"/>
      <c r="O45" s="59"/>
      <c r="P45" s="59"/>
      <c r="Q45" s="60"/>
      <c r="R45" s="60"/>
      <c r="S45" s="59"/>
      <c r="T45" s="59"/>
      <c r="U45" s="59"/>
      <c r="V45" s="59"/>
      <c r="W45" s="59"/>
      <c r="X45" s="59"/>
      <c r="Y45" s="59"/>
      <c r="Z45" s="59"/>
      <c r="AA45" s="59"/>
      <c r="AB45" s="59">
        <v>14.0</v>
      </c>
      <c r="AC45" s="59">
        <v>14.0</v>
      </c>
    </row>
    <row r="46">
      <c r="A46" s="58" t="s">
        <v>76</v>
      </c>
      <c r="B46" s="59">
        <v>180352.0</v>
      </c>
      <c r="C46" s="59"/>
      <c r="D46" s="59"/>
      <c r="E46" s="59"/>
      <c r="F46" s="59"/>
      <c r="G46" s="59">
        <v>14.0</v>
      </c>
      <c r="H46" s="59"/>
      <c r="I46" s="59"/>
      <c r="J46" s="59"/>
      <c r="K46" s="59"/>
      <c r="L46" s="59"/>
      <c r="M46" s="59"/>
      <c r="N46" s="59"/>
      <c r="O46" s="59"/>
      <c r="P46" s="59"/>
      <c r="Q46" s="60"/>
      <c r="R46" s="60"/>
      <c r="S46" s="59"/>
      <c r="T46" s="59"/>
      <c r="U46" s="59"/>
      <c r="V46" s="59"/>
      <c r="W46" s="59"/>
      <c r="X46" s="59"/>
      <c r="Y46" s="59"/>
      <c r="Z46" s="59"/>
      <c r="AA46" s="59"/>
      <c r="AB46" s="59">
        <v>14.0</v>
      </c>
      <c r="AC46" s="59">
        <v>14.0</v>
      </c>
    </row>
    <row r="47">
      <c r="A47" s="58" t="s">
        <v>77</v>
      </c>
      <c r="B47" s="59">
        <v>191738.0</v>
      </c>
      <c r="C47" s="59">
        <v>5.0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>
        <v>8.0</v>
      </c>
      <c r="O47" s="59"/>
      <c r="P47" s="59"/>
      <c r="Q47" s="60"/>
      <c r="R47" s="60"/>
      <c r="S47" s="59"/>
      <c r="T47" s="59"/>
      <c r="U47" s="59"/>
      <c r="V47" s="59"/>
      <c r="W47" s="59"/>
      <c r="X47" s="59"/>
      <c r="Y47" s="59"/>
      <c r="Z47" s="59"/>
      <c r="AA47" s="59"/>
      <c r="AB47" s="59">
        <v>13.0</v>
      </c>
      <c r="AC47" s="59">
        <v>13.0</v>
      </c>
    </row>
    <row r="48">
      <c r="A48" s="58" t="s">
        <v>78</v>
      </c>
      <c r="B48" s="59">
        <v>145884.0</v>
      </c>
      <c r="C48" s="59"/>
      <c r="D48" s="59"/>
      <c r="E48" s="59"/>
      <c r="F48" s="59"/>
      <c r="G48" s="59"/>
      <c r="H48" s="59"/>
      <c r="I48" s="59"/>
      <c r="J48" s="59"/>
      <c r="K48" s="59">
        <v>9.0</v>
      </c>
      <c r="L48" s="59"/>
      <c r="M48" s="59"/>
      <c r="N48" s="59"/>
      <c r="O48" s="59"/>
      <c r="P48" s="59"/>
      <c r="Q48" s="60"/>
      <c r="R48" s="60"/>
      <c r="S48" s="59"/>
      <c r="T48" s="59"/>
      <c r="U48" s="59"/>
      <c r="V48" s="59"/>
      <c r="W48" s="59"/>
      <c r="X48" s="59"/>
      <c r="Y48" s="59"/>
      <c r="Z48" s="59"/>
      <c r="AA48" s="59"/>
      <c r="AB48" s="59">
        <v>9.0</v>
      </c>
      <c r="AC48" s="59">
        <v>9.0</v>
      </c>
    </row>
    <row r="49">
      <c r="A49" s="58" t="s">
        <v>79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60"/>
      <c r="R49" s="60"/>
      <c r="S49" s="59"/>
      <c r="T49" s="59"/>
      <c r="U49" s="59"/>
      <c r="V49" s="59"/>
      <c r="W49" s="59"/>
      <c r="X49" s="59"/>
      <c r="Y49" s="59">
        <v>8.0</v>
      </c>
      <c r="Z49" s="59"/>
      <c r="AA49" s="59"/>
      <c r="AB49" s="59">
        <v>8.0</v>
      </c>
      <c r="AC49" s="59">
        <v>8.0</v>
      </c>
    </row>
    <row r="50">
      <c r="A50" s="58" t="s">
        <v>80</v>
      </c>
      <c r="B50" s="59"/>
      <c r="C50" s="59"/>
      <c r="D50" s="59"/>
      <c r="E50" s="59"/>
      <c r="F50" s="59"/>
      <c r="G50" s="59"/>
      <c r="H50" s="59">
        <v>8.0</v>
      </c>
      <c r="I50" s="59"/>
      <c r="J50" s="59"/>
      <c r="K50" s="59"/>
      <c r="L50" s="59"/>
      <c r="M50" s="59"/>
      <c r="N50" s="59"/>
      <c r="O50" s="59"/>
      <c r="P50" s="59"/>
      <c r="Q50" s="60"/>
      <c r="R50" s="60"/>
      <c r="S50" s="59"/>
      <c r="T50" s="59"/>
      <c r="U50" s="1"/>
      <c r="V50" s="1"/>
      <c r="W50" s="1"/>
      <c r="X50" s="1"/>
      <c r="Y50" s="1"/>
      <c r="Z50" s="1"/>
      <c r="AA50" s="59"/>
      <c r="AB50" s="59">
        <v>8.0</v>
      </c>
      <c r="AC50" s="59">
        <v>8.0</v>
      </c>
    </row>
    <row r="51">
      <c r="A51" s="58" t="s">
        <v>81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60"/>
      <c r="R51" s="60"/>
      <c r="S51" s="59"/>
      <c r="T51" s="59"/>
      <c r="U51" s="1"/>
      <c r="V51" s="1"/>
      <c r="W51" s="1"/>
      <c r="X51" s="1"/>
      <c r="Y51" s="1">
        <v>6.0</v>
      </c>
      <c r="Z51" s="1"/>
      <c r="AA51" s="59"/>
      <c r="AB51" s="59">
        <v>6.0</v>
      </c>
      <c r="AC51" s="59">
        <v>6.0</v>
      </c>
    </row>
    <row r="52">
      <c r="A52" s="58" t="s">
        <v>116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  <c r="R52" s="60"/>
      <c r="S52" s="59"/>
      <c r="T52" s="59"/>
      <c r="U52" s="1"/>
      <c r="V52" s="1"/>
      <c r="W52" s="1"/>
      <c r="X52" s="1"/>
      <c r="Y52" s="1"/>
      <c r="Z52" s="1"/>
      <c r="AA52" s="59"/>
      <c r="AB52" s="59">
        <v>0.0</v>
      </c>
      <c r="AC52" s="59">
        <v>0.0</v>
      </c>
    </row>
    <row r="53">
      <c r="A53" s="58" t="s">
        <v>117</v>
      </c>
      <c r="B53" s="59">
        <v>78045.0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  <c r="R53" s="60"/>
      <c r="S53" s="59"/>
      <c r="T53" s="59"/>
      <c r="U53" s="1"/>
      <c r="V53" s="1"/>
      <c r="W53" s="1"/>
      <c r="X53" s="1"/>
      <c r="Y53" s="1"/>
      <c r="Z53" s="1"/>
      <c r="AA53" s="59"/>
      <c r="AB53" s="59">
        <v>0.0</v>
      </c>
      <c r="AC53" s="59">
        <v>0.0</v>
      </c>
    </row>
    <row r="54">
      <c r="A54" s="58" t="s">
        <v>118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60"/>
      <c r="R54" s="60"/>
      <c r="S54" s="59"/>
      <c r="T54" s="59"/>
      <c r="U54" s="1"/>
      <c r="V54" s="1"/>
      <c r="W54" s="1"/>
      <c r="X54" s="1"/>
      <c r="Y54" s="1"/>
      <c r="Z54" s="1"/>
      <c r="AA54" s="59"/>
      <c r="AB54" s="59">
        <v>0.0</v>
      </c>
      <c r="AC54" s="59">
        <v>0.0</v>
      </c>
    </row>
    <row r="55">
      <c r="A55" s="58" t="s">
        <v>119</v>
      </c>
      <c r="B55" s="59">
        <v>215564.0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60"/>
      <c r="R55" s="60"/>
      <c r="S55" s="59"/>
      <c r="T55" s="59"/>
      <c r="U55" s="1"/>
      <c r="V55" s="1"/>
      <c r="W55" s="1"/>
      <c r="X55" s="1"/>
      <c r="Y55" s="1"/>
      <c r="Z55" s="1"/>
      <c r="AA55" s="59"/>
      <c r="AB55" s="59">
        <v>0.0</v>
      </c>
      <c r="AC55" s="59">
        <v>0.0</v>
      </c>
    </row>
    <row r="56">
      <c r="A56" s="58" t="s">
        <v>120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  <c r="R56" s="60"/>
      <c r="S56" s="59"/>
      <c r="T56" s="59"/>
      <c r="U56" s="1"/>
      <c r="V56" s="1"/>
      <c r="W56" s="1"/>
      <c r="X56" s="1"/>
      <c r="Y56" s="1"/>
      <c r="Z56" s="1"/>
      <c r="AA56" s="59"/>
      <c r="AB56" s="59">
        <v>0.0</v>
      </c>
      <c r="AC56" s="59">
        <v>0.0</v>
      </c>
    </row>
    <row r="57">
      <c r="A57" s="58" t="s">
        <v>121</v>
      </c>
      <c r="B57" s="59">
        <v>185178.0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  <c r="R57" s="60"/>
      <c r="S57" s="59"/>
      <c r="T57" s="59"/>
      <c r="U57" s="1"/>
      <c r="V57" s="1"/>
      <c r="W57" s="1"/>
      <c r="X57" s="1"/>
      <c r="Y57" s="1"/>
      <c r="Z57" s="1"/>
      <c r="AA57" s="59"/>
      <c r="AB57" s="59">
        <v>0.0</v>
      </c>
      <c r="AC57" s="59">
        <v>0.0</v>
      </c>
    </row>
    <row r="58">
      <c r="A58" s="58" t="s">
        <v>122</v>
      </c>
      <c r="B58" s="59">
        <v>108239.0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  <c r="R58" s="60"/>
      <c r="S58" s="59"/>
      <c r="T58" s="59"/>
      <c r="U58" s="1"/>
      <c r="V58" s="1"/>
      <c r="W58" s="1"/>
      <c r="X58" s="1"/>
      <c r="Y58" s="1"/>
      <c r="Z58" s="1"/>
      <c r="AA58" s="59"/>
      <c r="AB58" s="59">
        <v>0.0</v>
      </c>
      <c r="AC58" s="59">
        <v>0.0</v>
      </c>
    </row>
    <row r="59">
      <c r="A59" s="58" t="s">
        <v>123</v>
      </c>
      <c r="B59" s="59">
        <v>200825.0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  <c r="R59" s="60"/>
      <c r="S59" s="59"/>
      <c r="T59" s="59"/>
      <c r="U59" s="1"/>
      <c r="V59" s="1"/>
      <c r="W59" s="1"/>
      <c r="X59" s="1"/>
      <c r="Y59" s="1"/>
      <c r="Z59" s="1"/>
      <c r="AA59" s="59"/>
      <c r="AB59" s="59">
        <v>0.0</v>
      </c>
      <c r="AC59" s="59">
        <v>0.0</v>
      </c>
    </row>
    <row r="60">
      <c r="A60" s="58" t="s">
        <v>124</v>
      </c>
      <c r="B60" s="59">
        <v>163750.0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  <c r="R60" s="60"/>
      <c r="S60" s="59"/>
      <c r="T60" s="59"/>
      <c r="U60" s="1"/>
      <c r="V60" s="1"/>
      <c r="W60" s="1"/>
      <c r="X60" s="1"/>
      <c r="Y60" s="1"/>
      <c r="Z60" s="1"/>
      <c r="AA60" s="59"/>
      <c r="AB60" s="59">
        <v>0.0</v>
      </c>
      <c r="AC60" s="59">
        <v>0.0</v>
      </c>
    </row>
    <row r="61">
      <c r="A61" s="58" t="s">
        <v>125</v>
      </c>
      <c r="B61" s="59">
        <v>185249.0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  <c r="R61" s="60"/>
      <c r="S61" s="59"/>
      <c r="T61" s="59"/>
      <c r="U61" s="1"/>
      <c r="V61" s="1"/>
      <c r="W61" s="1"/>
      <c r="X61" s="1"/>
      <c r="Y61" s="1"/>
      <c r="Z61" s="1"/>
      <c r="AA61" s="59"/>
      <c r="AB61" s="59">
        <v>0.0</v>
      </c>
      <c r="AC61" s="59">
        <v>0.0</v>
      </c>
    </row>
    <row r="62">
      <c r="A62" s="58" t="s">
        <v>126</v>
      </c>
      <c r="B62" s="59" t="s">
        <v>127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  <c r="R62" s="60"/>
      <c r="S62" s="59"/>
      <c r="T62" s="59"/>
      <c r="U62" s="1"/>
      <c r="V62" s="1"/>
      <c r="W62" s="1"/>
      <c r="X62" s="1"/>
      <c r="Y62" s="1"/>
      <c r="Z62" s="1"/>
      <c r="AA62" s="59"/>
      <c r="AB62" s="59">
        <v>0.0</v>
      </c>
      <c r="AC62" s="59">
        <v>0.0</v>
      </c>
    </row>
    <row r="63">
      <c r="A63" s="58" t="s">
        <v>128</v>
      </c>
      <c r="B63" s="59">
        <v>163445.0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60"/>
      <c r="R63" s="60"/>
      <c r="S63" s="59"/>
      <c r="T63" s="59"/>
      <c r="U63" s="1"/>
      <c r="V63" s="1"/>
      <c r="W63" s="1"/>
      <c r="X63" s="1"/>
      <c r="Y63" s="1"/>
      <c r="Z63" s="1"/>
      <c r="AA63" s="59"/>
      <c r="AB63" s="59">
        <v>0.0</v>
      </c>
      <c r="AC63" s="59">
        <v>0.0</v>
      </c>
    </row>
    <row r="64">
      <c r="A64" s="58" t="s">
        <v>129</v>
      </c>
      <c r="B64" s="59">
        <v>173154.0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  <c r="R64" s="60"/>
      <c r="S64" s="59"/>
      <c r="T64" s="59"/>
      <c r="U64" s="1"/>
      <c r="V64" s="1"/>
      <c r="W64" s="1"/>
      <c r="X64" s="1"/>
      <c r="Y64" s="1"/>
      <c r="Z64" s="1"/>
      <c r="AA64" s="59"/>
      <c r="AB64" s="59">
        <v>0.0</v>
      </c>
      <c r="AC64" s="59">
        <v>0.0</v>
      </c>
    </row>
    <row r="65">
      <c r="A65" s="58" t="s">
        <v>130</v>
      </c>
      <c r="B65" s="59">
        <v>206638.0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  <c r="R65" s="60"/>
      <c r="S65" s="59"/>
      <c r="T65" s="59"/>
      <c r="U65" s="1"/>
      <c r="V65" s="1"/>
      <c r="W65" s="1"/>
      <c r="X65" s="1"/>
      <c r="Y65" s="1"/>
      <c r="Z65" s="1"/>
      <c r="AA65" s="59"/>
      <c r="AB65" s="59">
        <v>0.0</v>
      </c>
      <c r="AC65" s="59">
        <v>0.0</v>
      </c>
    </row>
    <row r="66">
      <c r="A66" s="58" t="s">
        <v>131</v>
      </c>
      <c r="B66" s="59">
        <v>1776.0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60"/>
      <c r="R66" s="60"/>
      <c r="S66" s="59"/>
      <c r="T66" s="59"/>
      <c r="U66" s="1"/>
      <c r="V66" s="1"/>
      <c r="W66" s="1"/>
      <c r="X66" s="1"/>
      <c r="Y66" s="1"/>
      <c r="Z66" s="1"/>
      <c r="AA66" s="59"/>
      <c r="AB66" s="59">
        <v>0.0</v>
      </c>
      <c r="AC66" s="59">
        <v>0.0</v>
      </c>
    </row>
    <row r="67">
      <c r="A67" s="58" t="s">
        <v>132</v>
      </c>
      <c r="B67" s="59">
        <v>180786.0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60"/>
      <c r="R67" s="60"/>
      <c r="S67" s="59"/>
      <c r="T67" s="59"/>
      <c r="U67" s="1"/>
      <c r="V67" s="1"/>
      <c r="W67" s="1"/>
      <c r="X67" s="1"/>
      <c r="Y67" s="1"/>
      <c r="Z67" s="1"/>
      <c r="AA67" s="59"/>
      <c r="AB67" s="59">
        <v>0.0</v>
      </c>
      <c r="AC67" s="59">
        <v>0.0</v>
      </c>
    </row>
    <row r="68">
      <c r="A68" s="58" t="s">
        <v>133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60"/>
      <c r="R68" s="60"/>
      <c r="S68" s="59"/>
      <c r="T68" s="59"/>
      <c r="U68" s="1"/>
      <c r="V68" s="1"/>
      <c r="W68" s="1"/>
      <c r="X68" s="1"/>
      <c r="Y68" s="1"/>
      <c r="Z68" s="1"/>
      <c r="AA68" s="59"/>
      <c r="AB68" s="59">
        <v>0.0</v>
      </c>
      <c r="AC68" s="59">
        <v>0.0</v>
      </c>
    </row>
    <row r="69">
      <c r="A69" s="58" t="s">
        <v>134</v>
      </c>
      <c r="B69" s="59">
        <v>211969.0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60"/>
      <c r="R69" s="60"/>
      <c r="S69" s="59"/>
      <c r="T69" s="59"/>
      <c r="U69" s="1"/>
      <c r="V69" s="1"/>
      <c r="W69" s="1"/>
      <c r="X69" s="1"/>
      <c r="Y69" s="1"/>
      <c r="Z69" s="1"/>
      <c r="AA69" s="59"/>
      <c r="AB69" s="59">
        <v>0.0</v>
      </c>
      <c r="AC69" s="59">
        <v>0.0</v>
      </c>
    </row>
    <row r="70">
      <c r="A70" s="58" t="s">
        <v>135</v>
      </c>
      <c r="B70" s="59">
        <v>200825.0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60"/>
      <c r="S70" s="59"/>
      <c r="T70" s="59"/>
      <c r="U70" s="1"/>
      <c r="V70" s="1"/>
      <c r="W70" s="1"/>
      <c r="X70" s="1"/>
      <c r="Y70" s="1"/>
      <c r="Z70" s="1"/>
      <c r="AA70" s="59"/>
      <c r="AB70" s="59">
        <v>0.0</v>
      </c>
      <c r="AC70" s="59">
        <v>0.0</v>
      </c>
    </row>
    <row r="71">
      <c r="A71" s="58" t="s">
        <v>136</v>
      </c>
      <c r="B71" s="59">
        <v>175475.0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60"/>
      <c r="S71" s="59"/>
      <c r="T71" s="59"/>
      <c r="U71" s="1"/>
      <c r="V71" s="1"/>
      <c r="W71" s="1"/>
      <c r="X71" s="1"/>
      <c r="Y71" s="1"/>
      <c r="Z71" s="1"/>
      <c r="AA71" s="59"/>
      <c r="AB71" s="59">
        <v>0.0</v>
      </c>
      <c r="AC71" s="59">
        <v>0.0</v>
      </c>
    </row>
    <row r="72">
      <c r="A72" s="58" t="s">
        <v>137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60"/>
      <c r="R72" s="60"/>
      <c r="S72" s="59"/>
      <c r="T72" s="59"/>
      <c r="U72" s="1"/>
      <c r="V72" s="1"/>
      <c r="W72" s="1"/>
      <c r="X72" s="1"/>
      <c r="Y72" s="1"/>
      <c r="Z72" s="1"/>
      <c r="AA72" s="59"/>
      <c r="AB72" s="59"/>
      <c r="AC72" s="59"/>
    </row>
    <row r="73">
      <c r="A73" s="58" t="s">
        <v>138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60"/>
      <c r="R73" s="60"/>
      <c r="S73" s="59"/>
      <c r="T73" s="59"/>
      <c r="AA73" s="81"/>
      <c r="AB73" s="81"/>
      <c r="AC73" s="81"/>
    </row>
    <row r="74">
      <c r="A74" s="58" t="s">
        <v>138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60"/>
      <c r="R74" s="60"/>
      <c r="S74" s="59"/>
      <c r="T74" s="59"/>
      <c r="AA74" s="81"/>
      <c r="AB74" s="81"/>
      <c r="AC74" s="81"/>
    </row>
  </sheetData>
  <drawing r:id="rId1"/>
</worksheet>
</file>